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https://dcgovict-my.sharepoint.com/personal/shelley_baker_dc_gov/Documents/New folder (3)/RFA &amp; NOFA/To be Posted/PWW/"/>
    </mc:Choice>
  </mc:AlternateContent>
  <xr:revisionPtr revIDLastSave="0" documentId="8_{03772626-3D52-4F34-9818-8AD8B042A27C}" xr6:coauthVersionLast="47" xr6:coauthVersionMax="47" xr10:uidLastSave="{00000000-0000-0000-0000-000000000000}"/>
  <bookViews>
    <workbookView xWindow="-57720" yWindow="-11010" windowWidth="29040" windowHeight="15720" xr2:uid="{00000000-000D-0000-FFFF-FFFF00000000}"/>
  </bookViews>
  <sheets>
    <sheet name="Budget Justification" sheetId="4" r:id="rId1"/>
    <sheet name="Sheet1" sheetId="9" state="hidden" r:id="rId2"/>
    <sheet name="MTDC" sheetId="8" r:id="rId3"/>
    <sheet name="Data" sheetId="5" state="hidden" r:id="rId4"/>
    <sheet name="Sheet3" sheetId="11" state="hidden" r:id="rId5"/>
  </sheets>
  <definedNames>
    <definedName name="_xlnm.Print_Area" localSheetId="0">'Budget Justification'!$A$1:$K$441</definedName>
    <definedName name="_xlnm.Print_Area" localSheetId="2">MTDC!$A$1:$F$45</definedName>
    <definedName name="Square_Feet">'Budget Justification'!$C$297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2" i="4" l="1"/>
  <c r="F44" i="8"/>
  <c r="C422" i="4" l="1"/>
  <c r="F43" i="8" l="1"/>
  <c r="D429" i="4"/>
  <c r="D419" i="4"/>
  <c r="D417" i="4"/>
  <c r="D416" i="4"/>
  <c r="B98" i="4"/>
  <c r="A98" i="4"/>
  <c r="F345" i="4"/>
  <c r="F343" i="4"/>
  <c r="F340" i="4"/>
  <c r="F30" i="8" s="1"/>
  <c r="F337" i="4"/>
  <c r="F334" i="4"/>
  <c r="F331" i="4"/>
  <c r="F328" i="4"/>
  <c r="F319" i="4"/>
  <c r="F325" i="4"/>
  <c r="G345" i="4" l="1"/>
  <c r="E14" i="8"/>
  <c r="F26" i="8"/>
  <c r="F31" i="8"/>
  <c r="F29" i="8"/>
  <c r="F28" i="8"/>
  <c r="F27" i="8"/>
  <c r="F25" i="8"/>
  <c r="E343" i="4"/>
  <c r="E340" i="4"/>
  <c r="E337" i="4"/>
  <c r="E334" i="4"/>
  <c r="E331" i="4"/>
  <c r="E328" i="4"/>
  <c r="E325" i="4"/>
  <c r="E322" i="4"/>
  <c r="F322" i="4" s="1"/>
  <c r="F24" i="8" s="1"/>
  <c r="E319" i="4"/>
  <c r="E316" i="4"/>
  <c r="F316" i="4" s="1"/>
  <c r="E371" i="4"/>
  <c r="F371" i="4" s="1"/>
  <c r="E359" i="4"/>
  <c r="F359" i="4" s="1"/>
  <c r="E365" i="4"/>
  <c r="F365" i="4" s="1"/>
  <c r="E363" i="4"/>
  <c r="F363" i="4" s="1"/>
  <c r="E361" i="4"/>
  <c r="F361" i="4" s="1"/>
  <c r="E355" i="4"/>
  <c r="F355" i="4" s="1"/>
  <c r="E367" i="4"/>
  <c r="F367" i="4" s="1"/>
  <c r="E373" i="4"/>
  <c r="F373" i="4" s="1"/>
  <c r="E369" i="4"/>
  <c r="F369" i="4" s="1"/>
  <c r="E375" i="4"/>
  <c r="F375" i="4" s="1"/>
  <c r="J90" i="4"/>
  <c r="K90" i="4" s="1"/>
  <c r="H90" i="4"/>
  <c r="J88" i="4"/>
  <c r="K88" i="4" s="1"/>
  <c r="H88" i="4"/>
  <c r="J86" i="4"/>
  <c r="K86" i="4" s="1"/>
  <c r="H86" i="4"/>
  <c r="J84" i="4"/>
  <c r="K84" i="4" s="1"/>
  <c r="H84" i="4"/>
  <c r="J82" i="4"/>
  <c r="K82" i="4" s="1"/>
  <c r="H82" i="4"/>
  <c r="J80" i="4"/>
  <c r="K80" i="4" s="1"/>
  <c r="H80" i="4"/>
  <c r="J78" i="4"/>
  <c r="K78" i="4" s="1"/>
  <c r="H78" i="4"/>
  <c r="J76" i="4"/>
  <c r="K76" i="4" s="1"/>
  <c r="H76" i="4"/>
  <c r="J74" i="4"/>
  <c r="K74" i="4" s="1"/>
  <c r="H74" i="4"/>
  <c r="J72" i="4"/>
  <c r="K72" i="4" s="1"/>
  <c r="H72" i="4"/>
  <c r="J70" i="4"/>
  <c r="K70" i="4" s="1"/>
  <c r="H70" i="4"/>
  <c r="J68" i="4"/>
  <c r="K68" i="4" s="1"/>
  <c r="H68" i="4"/>
  <c r="J66" i="4"/>
  <c r="K66" i="4" s="1"/>
  <c r="H66" i="4"/>
  <c r="J64" i="4"/>
  <c r="K64" i="4" s="1"/>
  <c r="H64" i="4"/>
  <c r="J62" i="4"/>
  <c r="K62" i="4" s="1"/>
  <c r="H62" i="4"/>
  <c r="J60" i="4"/>
  <c r="K60" i="4" s="1"/>
  <c r="H60" i="4"/>
  <c r="J58" i="4"/>
  <c r="K58" i="4" s="1"/>
  <c r="H58" i="4"/>
  <c r="J56" i="4"/>
  <c r="K56" i="4" s="1"/>
  <c r="H56" i="4"/>
  <c r="J54" i="4"/>
  <c r="K54" i="4" s="1"/>
  <c r="H54" i="4"/>
  <c r="J52" i="4"/>
  <c r="K52" i="4" s="1"/>
  <c r="H52" i="4"/>
  <c r="J50" i="4"/>
  <c r="K50" i="4" s="1"/>
  <c r="H50" i="4"/>
  <c r="J48" i="4"/>
  <c r="K48" i="4" s="1"/>
  <c r="H48" i="4"/>
  <c r="J46" i="4"/>
  <c r="K46" i="4" s="1"/>
  <c r="H46" i="4"/>
  <c r="J44" i="4"/>
  <c r="K44" i="4" s="1"/>
  <c r="H44" i="4"/>
  <c r="J42" i="4"/>
  <c r="K42" i="4" s="1"/>
  <c r="H42" i="4"/>
  <c r="J40" i="4"/>
  <c r="K40" i="4" s="1"/>
  <c r="H40" i="4"/>
  <c r="J38" i="4"/>
  <c r="K38" i="4" s="1"/>
  <c r="H38" i="4"/>
  <c r="J36" i="4"/>
  <c r="K36" i="4" s="1"/>
  <c r="H36" i="4"/>
  <c r="J34" i="4"/>
  <c r="K34" i="4" s="1"/>
  <c r="H34" i="4"/>
  <c r="J32" i="4"/>
  <c r="K32" i="4" s="1"/>
  <c r="H32" i="4"/>
  <c r="J30" i="4"/>
  <c r="K30" i="4" s="1"/>
  <c r="H30" i="4"/>
  <c r="J28" i="4"/>
  <c r="K28" i="4" s="1"/>
  <c r="H28" i="4"/>
  <c r="J26" i="4"/>
  <c r="K26" i="4" s="1"/>
  <c r="H26" i="4"/>
  <c r="J24" i="4"/>
  <c r="K24" i="4" s="1"/>
  <c r="H24" i="4"/>
  <c r="J22" i="4"/>
  <c r="K22" i="4" s="1"/>
  <c r="H22" i="4"/>
  <c r="J20" i="4"/>
  <c r="K20" i="4" s="1"/>
  <c r="H20" i="4"/>
  <c r="J18" i="4"/>
  <c r="K18" i="4" s="1"/>
  <c r="H18" i="4"/>
  <c r="J16" i="4"/>
  <c r="K16" i="4" s="1"/>
  <c r="H16" i="4"/>
  <c r="J14" i="4"/>
  <c r="K14" i="4" s="1"/>
  <c r="H14" i="4"/>
  <c r="J12" i="4"/>
  <c r="H12" i="4"/>
  <c r="K12" i="4" l="1"/>
  <c r="C98" i="4"/>
  <c r="F98" i="4" s="1"/>
  <c r="G98" i="4" s="1"/>
  <c r="E345" i="4"/>
  <c r="F22" i="8"/>
  <c r="F23" i="8"/>
  <c r="E346" i="4"/>
  <c r="F307" i="4"/>
  <c r="G307" i="4" s="1"/>
  <c r="F305" i="4"/>
  <c r="G305" i="4" s="1"/>
  <c r="F303" i="4"/>
  <c r="G303" i="4" s="1"/>
  <c r="F301" i="4"/>
  <c r="G301" i="4" s="1"/>
  <c r="F299" i="4"/>
  <c r="G299" i="4" s="1"/>
  <c r="F297" i="4"/>
  <c r="G297" i="4" s="1"/>
  <c r="F295" i="4"/>
  <c r="G295" i="4" s="1"/>
  <c r="F293" i="4"/>
  <c r="G293" i="4" s="1"/>
  <c r="F291" i="4"/>
  <c r="G291" i="4" s="1"/>
  <c r="F289" i="4"/>
  <c r="G289" i="4" s="1"/>
  <c r="F287" i="4"/>
  <c r="G287" i="4" s="1"/>
  <c r="F285" i="4"/>
  <c r="G285" i="4" s="1"/>
  <c r="F283" i="4"/>
  <c r="G283" i="4" s="1"/>
  <c r="F281" i="4"/>
  <c r="G281" i="4" s="1"/>
  <c r="F279" i="4"/>
  <c r="G279" i="4" s="1"/>
  <c r="F277" i="4"/>
  <c r="G277" i="4" s="1"/>
  <c r="F275" i="4"/>
  <c r="G275" i="4" s="1"/>
  <c r="F273" i="4"/>
  <c r="G273" i="4" s="1"/>
  <c r="F271" i="4"/>
  <c r="G271" i="4" s="1"/>
  <c r="F269" i="4"/>
  <c r="G269" i="4" s="1"/>
  <c r="F267" i="4"/>
  <c r="G267" i="4" s="1"/>
  <c r="F265" i="4"/>
  <c r="G265" i="4" s="1"/>
  <c r="F263" i="4"/>
  <c r="G263" i="4" s="1"/>
  <c r="F261" i="4"/>
  <c r="G261" i="4" s="1"/>
  <c r="F259" i="4"/>
  <c r="G259" i="4" s="1"/>
  <c r="F257" i="4"/>
  <c r="G257" i="4" s="1"/>
  <c r="F255" i="4"/>
  <c r="F253" i="4"/>
  <c r="G253" i="4" s="1"/>
  <c r="F251" i="4"/>
  <c r="G251" i="4" s="1"/>
  <c r="A124" i="4"/>
  <c r="B124" i="4"/>
  <c r="A176" i="4"/>
  <c r="A140" i="4"/>
  <c r="B174" i="4"/>
  <c r="A174" i="4"/>
  <c r="B176" i="4"/>
  <c r="B172" i="4"/>
  <c r="A172" i="4"/>
  <c r="B170" i="4"/>
  <c r="A170" i="4"/>
  <c r="B168" i="4"/>
  <c r="A168" i="4"/>
  <c r="B166" i="4"/>
  <c r="A166" i="4"/>
  <c r="B164" i="4"/>
  <c r="A164" i="4"/>
  <c r="B162" i="4"/>
  <c r="A162" i="4"/>
  <c r="B160" i="4"/>
  <c r="A160" i="4"/>
  <c r="B158" i="4"/>
  <c r="A158" i="4"/>
  <c r="B156" i="4"/>
  <c r="A156" i="4"/>
  <c r="B154" i="4"/>
  <c r="A154" i="4"/>
  <c r="B152" i="4"/>
  <c r="A152" i="4"/>
  <c r="B150" i="4"/>
  <c r="A150" i="4"/>
  <c r="B148" i="4"/>
  <c r="A148" i="4"/>
  <c r="B146" i="4"/>
  <c r="A146" i="4"/>
  <c r="B144" i="4"/>
  <c r="A144" i="4"/>
  <c r="B142" i="4"/>
  <c r="A142" i="4"/>
  <c r="C418" i="4" l="1"/>
  <c r="G255" i="4"/>
  <c r="F32" i="8"/>
  <c r="C174" i="4"/>
  <c r="F174" i="4" s="1"/>
  <c r="G174" i="4" s="1"/>
  <c r="C146" i="4"/>
  <c r="F146" i="4" s="1"/>
  <c r="G146" i="4" s="1"/>
  <c r="C170" i="4"/>
  <c r="F170" i="4" s="1"/>
  <c r="G170" i="4" s="1"/>
  <c r="C158" i="4"/>
  <c r="F158" i="4" s="1"/>
  <c r="G158" i="4" s="1"/>
  <c r="C142" i="4"/>
  <c r="F142" i="4" s="1"/>
  <c r="G142" i="4" s="1"/>
  <c r="C164" i="4"/>
  <c r="F164" i="4" s="1"/>
  <c r="G164" i="4" s="1"/>
  <c r="C148" i="4"/>
  <c r="F148" i="4" s="1"/>
  <c r="G148" i="4" s="1"/>
  <c r="C160" i="4"/>
  <c r="F160" i="4" s="1"/>
  <c r="G160" i="4" s="1"/>
  <c r="C166" i="4"/>
  <c r="F166" i="4" s="1"/>
  <c r="G166" i="4" s="1"/>
  <c r="C154" i="4"/>
  <c r="F154" i="4" s="1"/>
  <c r="G154" i="4" s="1"/>
  <c r="C144" i="4"/>
  <c r="F144" i="4" s="1"/>
  <c r="C150" i="4"/>
  <c r="F150" i="4" s="1"/>
  <c r="G150" i="4" s="1"/>
  <c r="C156" i="4"/>
  <c r="F156" i="4" s="1"/>
  <c r="G156" i="4" s="1"/>
  <c r="C162" i="4"/>
  <c r="F162" i="4" s="1"/>
  <c r="G162" i="4" s="1"/>
  <c r="C168" i="4"/>
  <c r="F168" i="4" s="1"/>
  <c r="G168" i="4" s="1"/>
  <c r="C176" i="4"/>
  <c r="F176" i="4" s="1"/>
  <c r="G176" i="4" s="1"/>
  <c r="C152" i="4"/>
  <c r="F152" i="4" s="1"/>
  <c r="G152" i="4" s="1"/>
  <c r="C172" i="4"/>
  <c r="F172" i="4" s="1"/>
  <c r="G172" i="4" s="1"/>
  <c r="B194" i="4"/>
  <c r="G144" i="4" l="1"/>
  <c r="D415" i="4"/>
  <c r="D422" i="4" s="1"/>
  <c r="D431" i="4" s="1"/>
  <c r="G402" i="4"/>
  <c r="C429" i="4"/>
  <c r="C124" i="4" l="1"/>
  <c r="F124" i="4" s="1"/>
  <c r="G124" i="4" s="1"/>
  <c r="J92" i="4"/>
  <c r="K92" i="4"/>
  <c r="C106" i="4"/>
  <c r="F106" i="4" s="1"/>
  <c r="G106" i="4" s="1"/>
  <c r="C126" i="4"/>
  <c r="E31" i="8"/>
  <c r="E30" i="8"/>
  <c r="E29" i="8"/>
  <c r="E28" i="8"/>
  <c r="E27" i="8"/>
  <c r="E26" i="8"/>
  <c r="E25" i="8"/>
  <c r="E24" i="8"/>
  <c r="E23" i="8"/>
  <c r="E22" i="8"/>
  <c r="C31" i="8"/>
  <c r="C30" i="8"/>
  <c r="C29" i="8"/>
  <c r="C28" i="8"/>
  <c r="C27" i="8"/>
  <c r="C26" i="8"/>
  <c r="C25" i="8"/>
  <c r="C24" i="8"/>
  <c r="C23" i="8"/>
  <c r="C22" i="8"/>
  <c r="C5" i="8"/>
  <c r="C4" i="8"/>
  <c r="C3" i="8"/>
  <c r="F225" i="4"/>
  <c r="G225" i="4" s="1"/>
  <c r="E353" i="4"/>
  <c r="F342" i="4"/>
  <c r="F339" i="4"/>
  <c r="F336" i="4"/>
  <c r="F333" i="4"/>
  <c r="F330" i="4"/>
  <c r="F327" i="4"/>
  <c r="F324" i="4"/>
  <c r="F321" i="4"/>
  <c r="F318" i="4"/>
  <c r="E379" i="4"/>
  <c r="F379" i="4" s="1"/>
  <c r="E381" i="4"/>
  <c r="F381" i="4" s="1"/>
  <c r="E383" i="4"/>
  <c r="F383" i="4" s="1"/>
  <c r="E385" i="4"/>
  <c r="F385" i="4" s="1"/>
  <c r="E387" i="4"/>
  <c r="F387" i="4" s="1"/>
  <c r="E389" i="4"/>
  <c r="F389" i="4" s="1"/>
  <c r="E391" i="4"/>
  <c r="E377" i="4"/>
  <c r="E357" i="4"/>
  <c r="B112" i="4"/>
  <c r="F241" i="4"/>
  <c r="G241" i="4" s="1"/>
  <c r="H217" i="4"/>
  <c r="I217" i="4" s="1"/>
  <c r="H215" i="4"/>
  <c r="I215" i="4" s="1"/>
  <c r="B140" i="4"/>
  <c r="B138" i="4"/>
  <c r="B136" i="4"/>
  <c r="B134" i="4"/>
  <c r="B132" i="4"/>
  <c r="B130" i="4"/>
  <c r="B128" i="4"/>
  <c r="B126" i="4"/>
  <c r="B122" i="4"/>
  <c r="B120" i="4"/>
  <c r="B118" i="4"/>
  <c r="B116" i="4"/>
  <c r="B114" i="4"/>
  <c r="B110" i="4"/>
  <c r="B108" i="4"/>
  <c r="B106" i="4"/>
  <c r="B100" i="4"/>
  <c r="B104" i="4"/>
  <c r="B102" i="4"/>
  <c r="A138" i="4"/>
  <c r="A136" i="4"/>
  <c r="A134" i="4"/>
  <c r="A132" i="4"/>
  <c r="A130" i="4"/>
  <c r="A128" i="4"/>
  <c r="A126" i="4"/>
  <c r="A122" i="4"/>
  <c r="A120" i="4"/>
  <c r="A118" i="4"/>
  <c r="A116" i="4"/>
  <c r="A114" i="4"/>
  <c r="A112" i="4"/>
  <c r="A110" i="4"/>
  <c r="A108" i="4"/>
  <c r="A106" i="4"/>
  <c r="A104" i="4"/>
  <c r="A102" i="4"/>
  <c r="D435" i="4"/>
  <c r="H201" i="4"/>
  <c r="I201" i="4" s="1"/>
  <c r="A100" i="4"/>
  <c r="F315" i="4"/>
  <c r="F249" i="4"/>
  <c r="F239" i="4"/>
  <c r="G239" i="4" s="1"/>
  <c r="F237" i="4"/>
  <c r="G237" i="4" s="1"/>
  <c r="F235" i="4"/>
  <c r="G235" i="4" s="1"/>
  <c r="F233" i="4"/>
  <c r="G233" i="4" s="1"/>
  <c r="F231" i="4"/>
  <c r="G231" i="4" s="1"/>
  <c r="F229" i="4"/>
  <c r="G229" i="4" s="1"/>
  <c r="F227" i="4"/>
  <c r="G227" i="4" s="1"/>
  <c r="H213" i="4"/>
  <c r="I213" i="4" s="1"/>
  <c r="H211" i="4"/>
  <c r="I211" i="4" s="1"/>
  <c r="H209" i="4"/>
  <c r="I209" i="4" s="1"/>
  <c r="H207" i="4"/>
  <c r="I207" i="4" s="1"/>
  <c r="H205" i="4"/>
  <c r="I205" i="4" s="1"/>
  <c r="H203" i="4"/>
  <c r="I203" i="4" s="1"/>
  <c r="E9" i="8" l="1"/>
  <c r="C414" i="4" s="1"/>
  <c r="G249" i="4"/>
  <c r="G309" i="4" s="1"/>
  <c r="F309" i="4"/>
  <c r="E393" i="4"/>
  <c r="E15" i="8" s="1"/>
  <c r="C419" i="4" s="1"/>
  <c r="C421" i="4" s="1"/>
  <c r="F391" i="4"/>
  <c r="F377" i="4"/>
  <c r="E38" i="8"/>
  <c r="F38" i="8" s="1"/>
  <c r="C425" i="4" s="1"/>
  <c r="F353" i="4"/>
  <c r="E39" i="8"/>
  <c r="C118" i="4"/>
  <c r="F118" i="4" s="1"/>
  <c r="G118" i="4" s="1"/>
  <c r="F357" i="4"/>
  <c r="E37" i="8"/>
  <c r="F37" i="8" s="1"/>
  <c r="C102" i="4"/>
  <c r="C104" i="4"/>
  <c r="C120" i="4"/>
  <c r="F120" i="4" s="1"/>
  <c r="G120" i="4" s="1"/>
  <c r="C122" i="4"/>
  <c r="F122" i="4" s="1"/>
  <c r="G122" i="4" s="1"/>
  <c r="C128" i="4"/>
  <c r="F128" i="4" s="1"/>
  <c r="G128" i="4" s="1"/>
  <c r="C130" i="4"/>
  <c r="F130" i="4" s="1"/>
  <c r="G130" i="4" s="1"/>
  <c r="C132" i="4"/>
  <c r="F132" i="4" s="1"/>
  <c r="C134" i="4"/>
  <c r="F134" i="4" s="1"/>
  <c r="G134" i="4" s="1"/>
  <c r="C136" i="4"/>
  <c r="F136" i="4" s="1"/>
  <c r="G136" i="4" s="1"/>
  <c r="C138" i="4"/>
  <c r="F138" i="4" s="1"/>
  <c r="G138" i="4" s="1"/>
  <c r="C140" i="4"/>
  <c r="F140" i="4" s="1"/>
  <c r="G140" i="4" s="1"/>
  <c r="C116" i="4"/>
  <c r="F116" i="4" s="1"/>
  <c r="G116" i="4" s="1"/>
  <c r="C114" i="4"/>
  <c r="F114" i="4" s="1"/>
  <c r="G114" i="4" s="1"/>
  <c r="C112" i="4"/>
  <c r="F112" i="4" s="1"/>
  <c r="G112" i="4" s="1"/>
  <c r="C110" i="4"/>
  <c r="F110" i="4" s="1"/>
  <c r="G110" i="4" s="1"/>
  <c r="C108" i="4"/>
  <c r="F108" i="4" s="1"/>
  <c r="G108" i="4" s="1"/>
  <c r="C100" i="4"/>
  <c r="F102" i="4"/>
  <c r="G102" i="4" s="1"/>
  <c r="H219" i="4"/>
  <c r="E11" i="8" s="1"/>
  <c r="F243" i="4"/>
  <c r="F39" i="8" l="1"/>
  <c r="C426" i="4" s="1"/>
  <c r="C424" i="4"/>
  <c r="F41" i="8"/>
  <c r="E12" i="8"/>
  <c r="E13" i="8"/>
  <c r="C417" i="4" s="1"/>
  <c r="D418" i="4"/>
  <c r="F393" i="4"/>
  <c r="C440" i="4" s="1"/>
  <c r="E34" i="8"/>
  <c r="F34" i="8" s="1"/>
  <c r="I219" i="4"/>
  <c r="C436" i="4" s="1"/>
  <c r="C416" i="4"/>
  <c r="G132" i="4"/>
  <c r="C434" i="4"/>
  <c r="F126" i="4"/>
  <c r="G126" i="4" s="1"/>
  <c r="C438" i="4"/>
  <c r="G243" i="4"/>
  <c r="C437" i="4" s="1"/>
  <c r="F104" i="4"/>
  <c r="G104" i="4" s="1"/>
  <c r="C427" i="4" l="1"/>
  <c r="C423" i="4"/>
  <c r="F100" i="4"/>
  <c r="G100" i="4" s="1"/>
  <c r="F178" i="4" l="1"/>
  <c r="E10" i="8" s="1"/>
  <c r="G178" i="4"/>
  <c r="C435" i="4" s="1"/>
  <c r="C441" i="4" s="1"/>
  <c r="C445" i="4" l="1"/>
  <c r="E16" i="8" l="1"/>
  <c r="F42" i="8" s="1"/>
  <c r="C428" i="4" s="1"/>
  <c r="C415" i="4"/>
  <c r="B409" i="4" l="1"/>
  <c r="B410" i="4" s="1"/>
  <c r="C430" i="4" l="1"/>
  <c r="C4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Maxine Edwards</author>
  </authors>
  <commentList>
    <comment ref="A396" authorId="0" shapeId="0" xr:uid="{ECA6B1EC-2BB5-4BCE-B1FF-6769A2EB31E9}">
      <text>
        <r>
          <rPr>
            <b/>
            <sz val="9"/>
            <color indexed="81"/>
            <rFont val="Tahoma"/>
            <family val="2"/>
          </rPr>
          <t>H. Program Income:
Program income is gross income earned by the recipient that is directly generated by a supported activity, or, earned as a result of the award.</t>
        </r>
      </text>
    </comment>
    <comment ref="A397" authorId="0" shapeId="0" xr:uid="{BD77166C-B18F-4104-A1D3-FC2B8FE5F1E9}">
      <text>
        <r>
          <rPr>
            <b/>
            <sz val="9"/>
            <color indexed="81"/>
            <rFont val="Tahoma"/>
            <family val="2"/>
          </rPr>
          <t xml:space="preserve">H. Description:
List items/areas where gross income is earned by the entity that is directly generated by a supported activity, or, earned as a result of the award during the period of performance. 
Program income includes, but is not limited to:
   (a) income from fees for services performed; 
   (b) the use or rental or real or personal property acquired under Federal awards; 
   (c) the sale of commodities or items fabricated under a Federal award;
   (d) license fees and royalties on patents and copyrights; and, 
   (e) principal and interest on loans made with Federal award funds. (Interest earned on advances of Federal funds is not program income.) 
</t>
        </r>
        <r>
          <rPr>
            <b/>
            <sz val="9"/>
            <color indexed="10"/>
            <rFont val="Tahoma"/>
            <family val="2"/>
          </rPr>
          <t xml:space="preserve">Note: Except as otherwise provided in statutes, regulations, or the terms and conditions of the award, program income does not include rebates, credits, discounts, and interest earned on any of them. </t>
        </r>
      </text>
    </comment>
    <comment ref="A398" authorId="0" shapeId="0" xr:uid="{3D4423F1-105B-4E3C-AAFD-2B0C242A6328}">
      <text>
        <r>
          <rPr>
            <b/>
            <sz val="9"/>
            <color indexed="81"/>
            <rFont val="Tahoma"/>
            <family val="2"/>
          </rPr>
          <t xml:space="preserve">H. Item:
List the item, where applicable, that is a part of generating program income.
</t>
        </r>
        <r>
          <rPr>
            <b/>
            <sz val="9"/>
            <color indexed="10"/>
            <rFont val="Tahoma"/>
            <family val="2"/>
          </rPr>
          <t xml:space="preserve">
Example: Client/Participant Arts and Crafts (Item)</t>
        </r>
      </text>
    </comment>
    <comment ref="B398" authorId="0" shapeId="0" xr:uid="{A1FCE466-546B-4697-A63B-5077AAA5A67A}">
      <text>
        <r>
          <rPr>
            <b/>
            <sz val="9"/>
            <color indexed="81"/>
            <rFont val="Tahoma"/>
            <family val="2"/>
          </rPr>
          <t xml:space="preserve">H. Program Activity:
List the specific award program activity or service that made the listed item available.
</t>
        </r>
        <r>
          <rPr>
            <b/>
            <sz val="9"/>
            <color indexed="10"/>
            <rFont val="Tahoma"/>
            <family val="2"/>
          </rPr>
          <t>Example: Client/Participant Arts and Crafts (Item), Monthly Therapeutic Arts and Crafts Sessions (Program Activity)</t>
        </r>
      </text>
    </comment>
    <comment ref="D398" authorId="0" shapeId="0" xr:uid="{24B519BC-F211-407B-8072-36CDA56C9C1E}">
      <text>
        <r>
          <rPr>
            <b/>
            <sz val="9"/>
            <color indexed="81"/>
            <rFont val="Tahoma"/>
            <family val="2"/>
          </rPr>
          <t xml:space="preserve">H. Source:
List the source, or the means of acquiring, the actual income from the named item.
</t>
        </r>
        <r>
          <rPr>
            <b/>
            <sz val="9"/>
            <color indexed="10"/>
            <rFont val="Tahoma"/>
            <family val="2"/>
          </rPr>
          <t>Example: Client/Participant Arts and Crafts (Item), Monthly Therapeutic Arts and Crafts Sessions (Program Activity), End of Year Annual Auction (Source)</t>
        </r>
      </text>
    </comment>
    <comment ref="F398" authorId="0" shapeId="0" xr:uid="{DB96BAFB-92D6-4966-A862-0D4028F0B395}">
      <text>
        <r>
          <rPr>
            <b/>
            <sz val="9"/>
            <color indexed="81"/>
            <rFont val="Tahoma"/>
            <family val="2"/>
          </rPr>
          <t xml:space="preserve">H. Duration:
Provide the date the "source" of the program income will occur. This will be a date during the period of performance of the award.
</t>
        </r>
        <r>
          <rPr>
            <b/>
            <sz val="9"/>
            <color indexed="10"/>
            <rFont val="Tahoma"/>
            <family val="2"/>
          </rPr>
          <t>Example: Client/Participant Arts and Crafts (Item), Monthly Therapeutic Arts and Crafts Sessions (Program Activity), End of Year Annual Auction (Source), Oct. 1, 2022 - Dec. 31, 2022 (Duration)</t>
        </r>
      </text>
    </comment>
    <comment ref="G398" authorId="0" shapeId="0" xr:uid="{D00EEC84-3AD3-4377-8DC7-59333BA23D68}">
      <text>
        <r>
          <rPr>
            <b/>
            <sz val="9"/>
            <color indexed="81"/>
            <rFont val="Tahoma"/>
            <family val="2"/>
          </rPr>
          <t>H. Anticipated Amount:
Provide the anticipated or estimated value of the program income that will be received within the duration stated.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<sst xmlns="http://schemas.openxmlformats.org/spreadsheetml/2006/main" count="594" uniqueCount="213">
  <si>
    <t>Provide the total proposed project period and funding as follows:</t>
  </si>
  <si>
    <t>Applicant/Recipient:</t>
  </si>
  <si>
    <t>Project Title:</t>
  </si>
  <si>
    <t>Budget Period:</t>
  </si>
  <si>
    <t>Start Date</t>
  </si>
  <si>
    <t>End Date</t>
  </si>
  <si>
    <t>Budget Version</t>
  </si>
  <si>
    <t>Budget Year</t>
  </si>
  <si>
    <t>2 CFR §200.430(b)</t>
  </si>
  <si>
    <t>2 CFR §200.400</t>
  </si>
  <si>
    <t>DESCRIPTION - A. PERSONNEL (SALARY AND WAGES)</t>
  </si>
  <si>
    <t>CALCULATION</t>
  </si>
  <si>
    <t xml:space="preserve">Position </t>
  </si>
  <si>
    <t xml:space="preserve">Name </t>
  </si>
  <si>
    <t>Key Staff</t>
  </si>
  <si>
    <t>Hourly Rate</t>
  </si>
  <si>
    <t>Annual Salary</t>
  </si>
  <si>
    <t>Choose…</t>
  </si>
  <si>
    <t xml:space="preserve"> </t>
  </si>
  <si>
    <t>A justification must be provided for each item listed in any category.</t>
  </si>
  <si>
    <t>2 CFR §200.431</t>
  </si>
  <si>
    <t>DESCRIPTION - B. FRINGE BENEFITS</t>
  </si>
  <si>
    <t>Total Fringe Rate (%)</t>
  </si>
  <si>
    <t>Total Fringe Benefits Cost</t>
  </si>
  <si>
    <t>Our organization's fringe benefits consist of the components shown below:</t>
  </si>
  <si>
    <t>Fringe Component</t>
  </si>
  <si>
    <t xml:space="preserve">Rate (%) </t>
  </si>
  <si>
    <t>Total Fringe Rate</t>
  </si>
  <si>
    <t xml:space="preserve"> 2 CFR §200.475</t>
  </si>
  <si>
    <t>DESCRIPTION - C. TRAVEL</t>
  </si>
  <si>
    <t>Purpose</t>
  </si>
  <si>
    <t>Destination</t>
  </si>
  <si>
    <t xml:space="preserve">Item </t>
  </si>
  <si>
    <t>Basis</t>
  </si>
  <si>
    <t>Cost/Rate Per Item</t>
  </si>
  <si>
    <t>Quantity Per Person</t>
  </si>
  <si>
    <t>Number of Persons</t>
  </si>
  <si>
    <t>Total Travel  Cost</t>
  </si>
  <si>
    <t>2 CFR §200.439</t>
  </si>
  <si>
    <t>DESCRIPTION - D. EQUIPMENT</t>
  </si>
  <si>
    <t>Quantity</t>
  </si>
  <si>
    <t>Purchase or Rental/Lease Cost</t>
  </si>
  <si>
    <t xml:space="preserve">% Charged to the Award </t>
  </si>
  <si>
    <t>Total Equipment Cost</t>
  </si>
  <si>
    <t>A justification must be provided for each item listed in any category.                                                                                    TOTAL EQUIPMENT REQUEST</t>
  </si>
  <si>
    <t>2 CFR §200.453</t>
  </si>
  <si>
    <t>DESCRIPTION - E. SUPPLIES</t>
  </si>
  <si>
    <t>Item(s)</t>
  </si>
  <si>
    <t>Basis 
(Unit of Measure)</t>
  </si>
  <si>
    <t>Unit Cost</t>
  </si>
  <si>
    <t>Total Supplies Cost</t>
  </si>
  <si>
    <t xml:space="preserve">            TOTAL SUPPLIES REQUEST</t>
  </si>
  <si>
    <t>2 CFR §200.331(b)</t>
  </si>
  <si>
    <t>DESCRIPTION - F. CONTRACTUAL SERVICES</t>
  </si>
  <si>
    <t>Name</t>
  </si>
  <si>
    <t>Type of Agreement</t>
  </si>
  <si>
    <t>Period of Performance</t>
  </si>
  <si>
    <t xml:space="preserve">Total Contractual Cost </t>
  </si>
  <si>
    <r>
      <rPr>
        <b/>
        <u/>
        <sz val="11"/>
        <color rgb="FF000000"/>
        <rFont val="Aptos"/>
        <family val="2"/>
      </rPr>
      <t xml:space="preserve">Budget Detail
</t>
    </r>
    <r>
      <rPr>
        <b/>
        <sz val="11"/>
        <color rgb="FF000000"/>
        <rFont val="Aptos"/>
        <family val="2"/>
      </rPr>
      <t xml:space="preserve">Personnel: </t>
    </r>
    <r>
      <rPr>
        <sz val="11"/>
        <color rgb="FF000000"/>
        <rFont val="Aptos"/>
        <family val="2"/>
      </rPr>
      <t>$xxx</t>
    </r>
    <r>
      <rPr>
        <b/>
        <sz val="11"/>
        <color rgb="FF000000"/>
        <rFont val="Aptos"/>
        <family val="2"/>
      </rPr>
      <t xml:space="preserve">
Fringe Benefits: </t>
    </r>
    <r>
      <rPr>
        <sz val="11"/>
        <color rgb="FF000000"/>
        <rFont val="Aptos"/>
        <family val="2"/>
      </rPr>
      <t>$xxx</t>
    </r>
    <r>
      <rPr>
        <b/>
        <sz val="11"/>
        <color rgb="FF000000"/>
        <rFont val="Aptos"/>
        <family val="2"/>
      </rPr>
      <t xml:space="preserve">
Travel: </t>
    </r>
    <r>
      <rPr>
        <sz val="11"/>
        <color rgb="FF000000"/>
        <rFont val="Aptos"/>
        <family val="2"/>
      </rPr>
      <t>$xxx</t>
    </r>
    <r>
      <rPr>
        <b/>
        <sz val="11"/>
        <color rgb="FF000000"/>
        <rFont val="Aptos"/>
        <family val="2"/>
      </rPr>
      <t xml:space="preserve">
Supplies: </t>
    </r>
    <r>
      <rPr>
        <sz val="11"/>
        <color rgb="FF000000"/>
        <rFont val="Aptos"/>
        <family val="2"/>
      </rPr>
      <t>$xxx</t>
    </r>
    <r>
      <rPr>
        <b/>
        <sz val="11"/>
        <color rgb="FF000000"/>
        <rFont val="Aptos"/>
        <family val="2"/>
      </rPr>
      <t xml:space="preserve">
Equipment: </t>
    </r>
    <r>
      <rPr>
        <sz val="11"/>
        <color rgb="FF000000"/>
        <rFont val="Aptos"/>
        <family val="2"/>
      </rPr>
      <t>$xxx</t>
    </r>
    <r>
      <rPr>
        <b/>
        <sz val="11"/>
        <color rgb="FF000000"/>
        <rFont val="Aptos"/>
        <family val="2"/>
      </rPr>
      <t xml:space="preserve">
Other: </t>
    </r>
    <r>
      <rPr>
        <sz val="11"/>
        <color rgb="FF000000"/>
        <rFont val="Aptos"/>
        <family val="2"/>
      </rPr>
      <t>$xxx</t>
    </r>
    <r>
      <rPr>
        <b/>
        <sz val="11"/>
        <color rgb="FF000000"/>
        <rFont val="Aptos"/>
        <family val="2"/>
      </rPr>
      <t xml:space="preserve">
Indirect Costs: </t>
    </r>
    <r>
      <rPr>
        <sz val="11"/>
        <color rgb="FF000000"/>
        <rFont val="Aptos"/>
        <family val="2"/>
      </rPr>
      <t>$xxx</t>
    </r>
    <r>
      <rPr>
        <b/>
        <sz val="11"/>
        <color rgb="FF000000"/>
        <rFont val="Aptos"/>
        <family val="2"/>
      </rPr>
      <t xml:space="preserve">
</t>
    </r>
    <r>
      <rPr>
        <sz val="11"/>
        <color rgb="FF000000"/>
        <rFont val="Aptos"/>
        <family val="2"/>
      </rPr>
      <t xml:space="preserve">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</si>
  <si>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</si>
  <si>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</si>
  <si>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 xml:space="preserve">Budget Detail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 xml:space="preserve">Equipment: </t>
    </r>
    <r>
      <rPr>
        <sz val="11"/>
        <color theme="1"/>
        <rFont val="Aptos"/>
        <family val="2"/>
      </rPr>
      <t xml:space="preserve">$xxx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</si>
  <si>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 xml:space="preserve">Fringe Benefits: </t>
    </r>
    <r>
      <rPr>
        <sz val="11"/>
        <color theme="1"/>
        <rFont val="Aptos"/>
        <family val="2"/>
      </rPr>
      <t xml:space="preserve">$xxx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</si>
  <si>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t>*Represents separate/distinct requested funds by cost category</t>
  </si>
  <si>
    <t>2 CFR §200.405</t>
  </si>
  <si>
    <t>Expense/Item</t>
  </si>
  <si>
    <t>Rate</t>
  </si>
  <si>
    <r>
      <rPr>
        <b/>
        <sz val="10"/>
        <color theme="1"/>
        <rFont val="Aptos"/>
        <family val="2"/>
      </rPr>
      <t>H.  PROGRAM INCOME</t>
    </r>
    <r>
      <rPr>
        <b/>
        <sz val="12"/>
        <color theme="1"/>
        <rFont val="Aptos"/>
        <family val="2"/>
      </rPr>
      <t xml:space="preserve">                                                                                            </t>
    </r>
    <r>
      <rPr>
        <b/>
        <sz val="9"/>
        <color theme="1"/>
        <rFont val="Aptos"/>
        <family val="2"/>
      </rPr>
      <t>2 CFR §§</t>
    </r>
    <r>
      <rPr>
        <b/>
        <i/>
        <sz val="9"/>
        <color theme="1"/>
        <rFont val="Aptos"/>
        <family val="2"/>
      </rPr>
      <t>200.307 &amp; 1201.80 Program income.</t>
    </r>
  </si>
  <si>
    <t>2 CFR §200.307</t>
  </si>
  <si>
    <t>2 CFR §1201.80</t>
  </si>
  <si>
    <r>
      <t xml:space="preserve">DESCRIPTION - H. PROGRAM INCOME: </t>
    </r>
    <r>
      <rPr>
        <b/>
        <sz val="9"/>
        <color rgb="FF000000"/>
        <rFont val="Aptos"/>
        <family val="2"/>
      </rPr>
      <t xml:space="preserve">Please list the item, program activity, and source that may/will generate program income during the period of performance of this award. </t>
    </r>
  </si>
  <si>
    <t>Item</t>
  </si>
  <si>
    <t>Program Activity</t>
  </si>
  <si>
    <t>Source</t>
  </si>
  <si>
    <t>Duration</t>
  </si>
  <si>
    <t>Anticipated Amount</t>
  </si>
  <si>
    <t>CHOOSE THE ADDITIVE OR DEDUCTIVE ALTERNATIVE FOR PROGRAM INCOME:</t>
  </si>
  <si>
    <t>Choose...</t>
  </si>
  <si>
    <t>2 CFR §200.414</t>
  </si>
  <si>
    <t>DESCRIPTION - I. INDIRECT COST RATE:    Select from the drop down menu the type of IDC Rate you will use to charge Indirect Costs to the award:</t>
  </si>
  <si>
    <t xml:space="preserve">Category </t>
  </si>
  <si>
    <t>Amount</t>
  </si>
  <si>
    <t xml:space="preserve">Total Personnel </t>
  </si>
  <si>
    <t>Total Travel</t>
  </si>
  <si>
    <t>Total Supplies &amp; Minor Equipment</t>
  </si>
  <si>
    <t xml:space="preserve">Total Contractual </t>
  </si>
  <si>
    <t xml:space="preserve">Total Other </t>
  </si>
  <si>
    <t>Total Project Cost</t>
  </si>
  <si>
    <t>Total  Advance Personnel</t>
  </si>
  <si>
    <t>Total Advance Fringe</t>
  </si>
  <si>
    <t xml:space="preserve">Total Advance Travel </t>
  </si>
  <si>
    <t>Total Advance Equipment</t>
  </si>
  <si>
    <t>Total Advance Contractual</t>
  </si>
  <si>
    <t xml:space="preserve">Total Advance Other Costs </t>
  </si>
  <si>
    <t xml:space="preserve">Total Requested Advance Funds </t>
  </si>
  <si>
    <t xml:space="preserve">Advanced Percentage of Award </t>
  </si>
  <si>
    <t>BUDGET APPROVED:</t>
  </si>
  <si>
    <t>INSERT DATE:</t>
  </si>
  <si>
    <t>INSERT NAME:</t>
  </si>
  <si>
    <t xml:space="preserve">Version </t>
  </si>
  <si>
    <t>Grant Program Name:</t>
  </si>
  <si>
    <t>Grant Program Number:</t>
  </si>
  <si>
    <t>Grant Program Title:</t>
  </si>
  <si>
    <t>CATEGORY</t>
  </si>
  <si>
    <t>AMOUNT</t>
  </si>
  <si>
    <t>Fringe Benefits</t>
  </si>
  <si>
    <t>Travel</t>
  </si>
  <si>
    <t>Supplies and Other</t>
  </si>
  <si>
    <t>Consultants/Contractual</t>
  </si>
  <si>
    <t>TOTAL DIRECT EXPENDITURES</t>
  </si>
  <si>
    <t>COSTS DISALLOWED FROM INDIRECT BASE EXPENDITURES</t>
  </si>
  <si>
    <t> </t>
  </si>
  <si>
    <r>
      <t xml:space="preserve">Calculation of disallowed "Contractual" cost </t>
    </r>
    <r>
      <rPr>
        <b/>
        <u/>
        <sz val="11"/>
        <color rgb="FF000000"/>
        <rFont val="Aptos"/>
        <family val="2"/>
      </rPr>
      <t>over $50,000</t>
    </r>
    <r>
      <rPr>
        <b/>
        <sz val="11"/>
        <color rgb="FF000000"/>
        <rFont val="Aptos"/>
        <family val="2"/>
      </rPr>
      <t xml:space="preserve"> per subcontract.</t>
    </r>
  </si>
  <si>
    <t>Contractual (List Subcontracts/Subawards Agency Name and Amount):</t>
  </si>
  <si>
    <t>NAME</t>
  </si>
  <si>
    <t>TOTAL AMOUNT</t>
  </si>
  <si>
    <t>1)</t>
  </si>
  <si>
    <t>2)</t>
  </si>
  <si>
    <t>3)</t>
  </si>
  <si>
    <t>4)</t>
  </si>
  <si>
    <t>5)</t>
  </si>
  <si>
    <t>6)</t>
  </si>
  <si>
    <t>7)</t>
  </si>
  <si>
    <t>8)</t>
  </si>
  <si>
    <t>9)</t>
  </si>
  <si>
    <t>10)</t>
  </si>
  <si>
    <t>Equipment and Capital Expenditures:</t>
  </si>
  <si>
    <t>Other Expenses: List total cost for the following sub-categories included in "Total Other Expenses" category:</t>
  </si>
  <si>
    <t>Rental Costs</t>
  </si>
  <si>
    <r>
      <t>Indirect Cost Rate</t>
    </r>
    <r>
      <rPr>
        <sz val="11"/>
        <rFont val="Aptos"/>
        <family val="2"/>
      </rPr>
      <t xml:space="preserve"> (from NICRA or De Minimis 15%, Local 10%):</t>
    </r>
  </si>
  <si>
    <t xml:space="preserve">INDIRECT COSTS AMOUNT: </t>
  </si>
  <si>
    <t>Fringe Componet</t>
  </si>
  <si>
    <t>Choose...,FICA,Life and Disability Insurance,Health Insurance, Medicare,Retirement,Paid Time Off/Vacation,Educational Assistance,Employee Discounts,Employee Assistance Programs,Unemployment Insurance,Other</t>
  </si>
  <si>
    <t>Choose...,Consultant,Contract,Subaward</t>
  </si>
  <si>
    <t>Choose...,Additive (Non-Profit),Deductive (For-Profit)</t>
  </si>
  <si>
    <r>
      <rPr>
        <b/>
        <sz val="11"/>
        <rFont val="Aptos"/>
        <family val="2"/>
      </rPr>
      <t>Notes</t>
    </r>
    <r>
      <rPr>
        <sz val="11"/>
        <color rgb="FF000000"/>
        <rFont val="Aptos"/>
        <family val="2"/>
      </rPr>
      <t>:</t>
    </r>
  </si>
  <si>
    <t xml:space="preserve"> The spreadsheet will calcluate the Indirect Costs Amount. If you need assistance completing this form please contact your DBH Fiscal Monitor.</t>
  </si>
  <si>
    <t xml:space="preserve">Participant Support Costs </t>
  </si>
  <si>
    <t>Patient Care Costs</t>
  </si>
  <si>
    <t>Minor Alterations and Renovation Costs</t>
  </si>
  <si>
    <t>Training Activity Costs</t>
  </si>
  <si>
    <t>Registration Costs</t>
  </si>
  <si>
    <t>Other Costs</t>
  </si>
  <si>
    <t>Total Personnel Cost</t>
  </si>
  <si>
    <t xml:space="preserve">                                                                                    TOTAL FRINGE BENEFITS REQUEST</t>
  </si>
  <si>
    <t>Hours 
(2080hrs/yr.)</t>
  </si>
  <si>
    <t>Level of Effort (HOURLY)</t>
  </si>
  <si>
    <t>Modified Total Direct Cost (MTDC) Worksheet</t>
  </si>
  <si>
    <t>Indirect Cost Charged to the Award</t>
  </si>
  <si>
    <t>Indirect Cost Request</t>
  </si>
  <si>
    <t>Total Fringe Benefits</t>
  </si>
  <si>
    <t>Personnel</t>
  </si>
  <si>
    <t>More/Less Program Income</t>
  </si>
  <si>
    <t>Fixed Lump Sum Fringe (if any)</t>
  </si>
  <si>
    <t>BUDGET REVIEWED BY (Fiscal) :</t>
  </si>
  <si>
    <t>BUDGET REVIEWED  BY (Program):</t>
  </si>
  <si>
    <t>SECTION A.</t>
  </si>
  <si>
    <t>SECTION B.</t>
  </si>
  <si>
    <t>SECTION C.</t>
  </si>
  <si>
    <t>SECTION D.</t>
  </si>
  <si>
    <t>SECTION E.</t>
  </si>
  <si>
    <t xml:space="preserve">Hourly Rate
(Yes = Hourly Rate) 
(No = Salary) </t>
  </si>
  <si>
    <t>Level of Effort (SALARY)</t>
  </si>
  <si>
    <t>SECTION I. INDIRECT COSTS &amp; RATE                                                        
2 CFR §200.414 Indirect (F&amp;A) costs.</t>
  </si>
  <si>
    <t>Percentage
(Enter)</t>
  </si>
  <si>
    <t>SECTION D. EQUIPMENT                                                                                                             
2 CFR §200.439 Equipment and Other Capital Expenditures</t>
  </si>
  <si>
    <t>SECTION E. SUPPLIES &amp; MINOR EQUIPMENT                                                                                                                                                         
 2 CFR §200.453   Materials and supplies costs, including costs of computing devices.</t>
  </si>
  <si>
    <t>SECTION F. CONTRACTUAL SERVICES                                                                                                                                                                                 
2 CFR §200.331(b) Subrecipient and contractor determinations.</t>
  </si>
  <si>
    <t>Choose...,Batch,Box,Carton,Case,Day,Dozen,Each,Gallon,Hour,Minute,Month,Pack,Pallet,Piece,Pound,Sleeve,Square Feet,Week,Yard,Year</t>
  </si>
  <si>
    <t>Federally Approved NICRA Included</t>
  </si>
  <si>
    <t>SECTION A. PERSONNEL (SALARY AND WAGES)                                
2 CFR §200.430(b) Compensation - Personal Services</t>
  </si>
  <si>
    <t>SECTION C. TRAVEL                                                    
2 CFR §200.475    Travel Costs</t>
  </si>
  <si>
    <r>
      <t xml:space="preserve">SECTION B. FRINGE BENEFITS              </t>
    </r>
    <r>
      <rPr>
        <b/>
        <i/>
        <sz val="10"/>
        <color theme="1"/>
        <rFont val="Aptos"/>
        <family val="2"/>
      </rPr>
      <t xml:space="preserve">                                                       </t>
    </r>
    <r>
      <rPr>
        <b/>
        <sz val="10"/>
        <color theme="1"/>
        <rFont val="Aptos"/>
        <family val="2"/>
      </rPr>
      <t xml:space="preserve">                                   2 CFR §200.431 Compensation - Fringe Benefits</t>
    </r>
  </si>
  <si>
    <t>RFA RM0 XXX 001100:</t>
  </si>
  <si>
    <t>Choose...,Hotel Lodging,Per Diem (Meal), Per Dien (Incidental Expense),Airfare,Train/Bus,Local Travel (POV Mileage),Car Rental,Rideshare,Parking Tolls,Taxi,Baggage Fees,Other (No registration fees)</t>
  </si>
  <si>
    <t>Total Advance Supplies &amp; Minor Equipment</t>
  </si>
  <si>
    <t xml:space="preserve">Narrative Justification: </t>
  </si>
  <si>
    <t xml:space="preserve">Narrative Justification:  </t>
  </si>
  <si>
    <t> DISALLOWED</t>
  </si>
  <si>
    <t>Allowable Advance *</t>
  </si>
  <si>
    <t xml:space="preserve">Allowable Advance * </t>
  </si>
  <si>
    <t>Allowable Advance Totals *</t>
  </si>
  <si>
    <t>Advance Payment Requested</t>
  </si>
  <si>
    <t>Percent of Award</t>
  </si>
  <si>
    <t>DBH ONLY</t>
  </si>
  <si>
    <t xml:space="preserve">Other </t>
  </si>
  <si>
    <t>DESCRIPTION - G. OTHER COSTS</t>
  </si>
  <si>
    <t xml:space="preserve">Quantity 
</t>
  </si>
  <si>
    <r>
      <t xml:space="preserve">This form is used to apply to DBH grant programs, as it explains how costs were estimated and justifies the need for the cost. This narrative includes descriptive tables for clarification purposes. 
</t>
    </r>
    <r>
      <rPr>
        <b/>
        <u/>
        <sz val="11"/>
        <color rgb="FF000000"/>
        <rFont val="Aptos"/>
        <family val="2"/>
      </rPr>
      <t>An applicant must submit a budget based upon the total estimated costs for the project including.</t>
    </r>
    <r>
      <rPr>
        <b/>
        <sz val="11"/>
        <color rgb="FF000000"/>
        <rFont val="Aptos"/>
        <family val="2"/>
      </rPr>
      <t xml:space="preserve"> Applicants should also refer to 2 CFR § 200, (Uniform Administrative Requirements, Subpart E - Cost Principles, and Audit Requirements for Federal Awards), cited within these instructions.
</t>
    </r>
    <r>
      <rPr>
        <b/>
        <u/>
        <sz val="11"/>
        <color rgb="FF0000FF"/>
        <rFont val="Aptos"/>
        <family val="2"/>
      </rPr>
      <t>*Advance payments must be pre-approved and meet all advance payment requirements. The amount reflected in the Allowable Advance column and budget summary does not require an advance payment being issued.</t>
    </r>
  </si>
  <si>
    <t xml:space="preserve">                                                                                                                                      TOTAL PERSONNEL REQUEST</t>
  </si>
  <si>
    <t>A justification must be provided for each item listed in any category.                                                                                                                                                                                                   TOTAL TRAVEL REQUEST</t>
  </si>
  <si>
    <t xml:space="preserve">A justification must be provided for each item listed in any category.                                                                    TOTAL OTHER REQUEST                                                                                                     </t>
  </si>
  <si>
    <t>Total Other Cost</t>
  </si>
  <si>
    <t>TOTAL DISALLOWED/EXCLUDED EXPENDITURES:</t>
  </si>
  <si>
    <t>First $50,000 of each subaward or contract (MTDC Base Amount)/Portion in excess of $50,000</t>
  </si>
  <si>
    <t xml:space="preserve">                                                 TOTAL CONTRACTUAL REQUEST</t>
  </si>
  <si>
    <t xml:space="preserve">TOTAL DISALLOWED CONTRACTUAL   </t>
  </si>
  <si>
    <r>
      <t>BASE EXPENDITURES</t>
    </r>
    <r>
      <rPr>
        <sz val="11"/>
        <color rgb="FF000000"/>
        <rFont val="Aptos"/>
        <family val="2"/>
      </rPr>
      <t xml:space="preserve"> (Should equal total budget amount minus disallowed/excluded expenditures = MTDC Base)</t>
    </r>
  </si>
  <si>
    <t xml:space="preserve">Disallowed Contractual </t>
  </si>
  <si>
    <t>Disallowed Equipment &amp; Capital Expenditures</t>
  </si>
  <si>
    <t>Disallowed Rental Costs</t>
  </si>
  <si>
    <t>Disallowed Participant Support Costs</t>
  </si>
  <si>
    <t>Disallowed Patient Care Costs</t>
  </si>
  <si>
    <t>TOTAL DISALLOWED COSTS</t>
  </si>
  <si>
    <t>TOTAL BASE EXPENDITURES</t>
  </si>
  <si>
    <t xml:space="preserve">Indirect Cost Rate </t>
  </si>
  <si>
    <t xml:space="preserve">Indirect Costs Amount </t>
  </si>
  <si>
    <t>Day</t>
  </si>
  <si>
    <r>
      <t xml:space="preserve">SECTION G.  OTHER COSTS              </t>
    </r>
    <r>
      <rPr>
        <b/>
        <i/>
        <sz val="10"/>
        <color theme="1"/>
        <rFont val="Aptos"/>
        <family val="2"/>
      </rPr>
      <t xml:space="preserve">                                                                                                 </t>
    </r>
    <r>
      <rPr>
        <b/>
        <sz val="10"/>
        <color theme="1"/>
        <rFont val="Aptos"/>
        <family val="2"/>
      </rPr>
      <t>2 CFR §200.405 Allocable costs.</t>
    </r>
    <r>
      <rPr>
        <b/>
        <i/>
        <sz val="10"/>
        <color theme="1"/>
        <rFont val="Aptos"/>
        <family val="2"/>
      </rPr>
      <t xml:space="preserve"> </t>
    </r>
  </si>
  <si>
    <t>DIRECT EXPENDITURES FOR MODIFIED TOTAL DIRECT COSTS (MTDC BASE) CALCULATION</t>
  </si>
  <si>
    <t>MTDC Budget Summary</t>
  </si>
  <si>
    <t>v.3, 5/2026</t>
  </si>
  <si>
    <r>
      <t xml:space="preserve">Budget Justification Worksheet </t>
    </r>
    <r>
      <rPr>
        <b/>
        <sz val="12"/>
        <color rgb="FF7030A0"/>
        <rFont val="Aptos"/>
        <family val="2"/>
      </rPr>
      <t xml:space="preserve"> v.3, 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</si>
</sst>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409]* #,##0.00_);_([$$-409]* \(#,##0.00\);_([$$-409]* &quot;-&quot;??_);_(@_)"/>
    <numFmt numFmtId="167" formatCode="&quot;$&quot;#,##0.00"/>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9"/>
      <color indexed="81"/>
      <name val="Tahoma"/>
      <family val="2"/>
    </font>
    <font>
      <b/>
      <sz val="9"/>
      <color indexed="10"/>
      <name val="Tahoma"/>
      <family val="2"/>
    </font>
    <font>
      <sz val="11"/>
      <color theme="1"/>
      <name val="Aptos"/>
      <family val="2"/>
    </font>
    <font>
      <b/>
      <sz val="11"/>
      <color theme="1"/>
      <name val="Aptos"/>
      <family val="2"/>
    </font>
    <font>
      <b/>
      <sz val="10"/>
      <color theme="1"/>
      <name val="Aptos"/>
      <family val="2"/>
    </font>
    <font>
      <b/>
      <sz val="11"/>
      <color rgb="FF000000"/>
      <name val="Aptos"/>
      <family val="2"/>
    </font>
    <font>
      <b/>
      <u/>
      <sz val="11"/>
      <color rgb="FF000000"/>
      <name val="Aptos"/>
      <family val="2"/>
    </font>
    <font>
      <b/>
      <sz val="11"/>
      <name val="Aptos"/>
      <family val="2"/>
    </font>
    <font>
      <sz val="11"/>
      <color rgb="FFFF0000"/>
      <name val="Aptos"/>
      <family val="2"/>
    </font>
    <font>
      <b/>
      <sz val="12"/>
      <color theme="1"/>
      <name val="Aptos"/>
      <family val="2"/>
    </font>
    <font>
      <b/>
      <i/>
      <sz val="9"/>
      <color theme="1"/>
      <name val="Aptos"/>
      <family val="2"/>
    </font>
    <font>
      <b/>
      <sz val="9"/>
      <color theme="1"/>
      <name val="Aptos"/>
      <family val="2"/>
    </font>
    <font>
      <b/>
      <u/>
      <sz val="11"/>
      <name val="Aptos"/>
      <family val="2"/>
    </font>
    <font>
      <b/>
      <sz val="10"/>
      <color rgb="FF000000"/>
      <name val="Aptos"/>
      <family val="2"/>
    </font>
    <font>
      <sz val="10"/>
      <color theme="1"/>
      <name val="Aptos"/>
      <family val="2"/>
    </font>
    <font>
      <b/>
      <u/>
      <sz val="11"/>
      <color theme="1"/>
      <name val="Aptos"/>
      <family val="2"/>
    </font>
    <font>
      <sz val="11"/>
      <name val="Aptos"/>
      <family val="2"/>
    </font>
    <font>
      <sz val="11"/>
      <color rgb="FF000000"/>
      <name val="Aptos"/>
      <family val="2"/>
    </font>
    <font>
      <b/>
      <i/>
      <sz val="10"/>
      <color theme="1"/>
      <name val="Aptos"/>
      <family val="2"/>
    </font>
    <font>
      <i/>
      <sz val="11"/>
      <color theme="1"/>
      <name val="Aptos"/>
      <family val="2"/>
    </font>
    <font>
      <b/>
      <sz val="9"/>
      <color rgb="FF000000"/>
      <name val="Aptos"/>
      <family val="2"/>
    </font>
    <font>
      <b/>
      <u/>
      <sz val="10"/>
      <name val="Aptos"/>
      <family val="2"/>
    </font>
    <font>
      <sz val="10"/>
      <name val="Aptos"/>
      <family val="2"/>
    </font>
    <font>
      <b/>
      <sz val="10"/>
      <name val="Aptos"/>
      <family val="2"/>
    </font>
    <font>
      <b/>
      <sz val="10"/>
      <color rgb="FFFF0000"/>
      <name val="Aptos"/>
      <family val="2"/>
    </font>
    <font>
      <b/>
      <sz val="48"/>
      <color rgb="FF7030A0"/>
      <name val="Aptos"/>
      <family val="2"/>
    </font>
    <font>
      <sz val="11"/>
      <color rgb="FF0000FF"/>
      <name val="Aptos"/>
      <family val="2"/>
    </font>
    <font>
      <b/>
      <sz val="11"/>
      <color rgb="FF0000FF"/>
      <name val="Aptos"/>
      <family val="2"/>
    </font>
    <font>
      <b/>
      <sz val="11"/>
      <name val="Aptos"/>
      <family val="2"/>
    </font>
    <font>
      <sz val="11"/>
      <color rgb="FF000000"/>
      <name val="Aptos"/>
      <family val="2"/>
    </font>
    <font>
      <b/>
      <sz val="18"/>
      <color rgb="FFA02B93"/>
      <name val="Aptos"/>
      <family val="2"/>
    </font>
    <font>
      <b/>
      <sz val="11"/>
      <color rgb="FF000000"/>
      <name val="Aptos"/>
      <family val="2"/>
    </font>
    <font>
      <b/>
      <sz val="20"/>
      <color rgb="FF7030A0"/>
      <name val="Aptos"/>
      <family val="2"/>
    </font>
    <font>
      <b/>
      <sz val="20"/>
      <color rgb="FF7030A0"/>
      <name val="Calibri"/>
      <family val="2"/>
      <scheme val="minor"/>
    </font>
    <font>
      <b/>
      <sz val="12"/>
      <color rgb="FF7030A0"/>
      <name val="Aptos"/>
      <family val="2"/>
    </font>
    <font>
      <sz val="12"/>
      <color theme="1"/>
      <name val="Aptos"/>
      <family val="2"/>
    </font>
    <font>
      <b/>
      <u/>
      <sz val="11"/>
      <color rgb="FF0000FF"/>
      <name val="Aptos"/>
      <family val="2"/>
    </font>
  </fonts>
  <fills count="24">
    <fill>
      <patternFill patternType="none"/>
    </fill>
    <fill>
      <patternFill patternType="gray125"/>
    </fill>
    <fill>
      <patternFill patternType="solid">
        <fgColor rgb="FFFFFF00"/>
        <bgColor indexed="64"/>
      </patternFill>
    </fill>
    <fill>
      <patternFill patternType="solid">
        <fgColor theme="9"/>
      </patternFill>
    </fill>
    <fill>
      <patternFill patternType="solid">
        <fgColor theme="4" tint="0.79998168889431442"/>
        <bgColor indexed="64"/>
      </patternFill>
    </fill>
    <fill>
      <patternFill patternType="solid">
        <fgColor rgb="FFE19DD1"/>
        <bgColor indexed="64"/>
      </patternFill>
    </fill>
    <fill>
      <patternFill patternType="solid">
        <fgColor rgb="FF92D050"/>
        <bgColor indexed="64"/>
      </patternFill>
    </fill>
    <fill>
      <patternFill patternType="solid">
        <fgColor rgb="FFDDEBF7"/>
        <bgColor indexed="64"/>
      </patternFill>
    </fill>
    <fill>
      <patternFill patternType="solid">
        <fgColor theme="0"/>
        <bgColor indexed="64"/>
      </patternFill>
    </fill>
    <fill>
      <patternFill patternType="solid">
        <fgColor rgb="FFFFC000"/>
        <bgColor indexed="64"/>
      </patternFill>
    </fill>
    <fill>
      <patternFill patternType="solid">
        <fgColor rgb="FFFFFF00"/>
        <bgColor rgb="FF000000"/>
      </patternFill>
    </fill>
    <fill>
      <patternFill patternType="solid">
        <fgColor rgb="FF000000"/>
        <bgColor rgb="FF000000"/>
      </patternFill>
    </fill>
    <fill>
      <patternFill patternType="solid">
        <fgColor theme="9" tint="0.39997558519241921"/>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rgb="FF000000"/>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s>
  <borders count="91">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medium">
        <color indexed="64"/>
      </top>
      <bottom/>
      <diagonal/>
    </border>
    <border>
      <left style="medium">
        <color indexed="64"/>
      </left>
      <right/>
      <top style="thin">
        <color indexed="64"/>
      </top>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medium">
        <color indexed="64"/>
      </right>
      <top style="thin">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3" borderId="0" applyNumberFormat="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579">
    <xf numFmtId="0" fontId="0" fillId="0" borderId="0" xfId="0"/>
    <xf numFmtId="0" fontId="7" fillId="0" borderId="0" xfId="0" applyFont="1" applyAlignment="1">
      <alignment wrapText="1"/>
    </xf>
    <xf numFmtId="0" fontId="7" fillId="0" borderId="0" xfId="0" applyFont="1"/>
    <xf numFmtId="0" fontId="7" fillId="0" borderId="0" xfId="0" applyFont="1" applyAlignment="1">
      <alignment vertical="center" wrapText="1"/>
    </xf>
    <xf numFmtId="0" fontId="7" fillId="0" borderId="0" xfId="0" applyFont="1" applyAlignment="1">
      <alignment vertical="center"/>
    </xf>
    <xf numFmtId="0" fontId="13" fillId="0" borderId="0" xfId="0" applyFont="1"/>
    <xf numFmtId="0" fontId="13" fillId="0" borderId="0" xfId="0" applyFont="1" applyAlignment="1">
      <alignment wrapText="1"/>
    </xf>
    <xf numFmtId="0" fontId="8" fillId="0" borderId="9" xfId="0" applyFont="1" applyBorder="1" applyAlignment="1" applyProtection="1">
      <alignment vertical="center" wrapText="1"/>
      <protection locked="0"/>
    </xf>
    <xf numFmtId="8" fontId="8" fillId="0" borderId="11" xfId="1" applyNumberFormat="1" applyFont="1" applyBorder="1" applyAlignment="1" applyProtection="1">
      <alignment horizontal="center" vertical="center" wrapText="1"/>
      <protection locked="0"/>
    </xf>
    <xf numFmtId="44" fontId="8" fillId="0" borderId="5" xfId="1" applyFont="1" applyBorder="1" applyAlignment="1" applyProtection="1">
      <alignment vertical="center" wrapText="1"/>
      <protection locked="0"/>
    </xf>
    <xf numFmtId="0" fontId="7" fillId="0" borderId="0" xfId="0" applyFont="1" applyAlignment="1">
      <alignment vertical="top" wrapText="1"/>
    </xf>
    <xf numFmtId="0" fontId="8" fillId="0" borderId="5" xfId="0" applyFont="1" applyBorder="1" applyAlignment="1" applyProtection="1">
      <alignment vertical="center" wrapText="1"/>
      <protection locked="0"/>
    </xf>
    <xf numFmtId="0" fontId="8" fillId="8" borderId="5" xfId="0" applyFont="1" applyFill="1" applyBorder="1" applyAlignment="1" applyProtection="1">
      <alignment vertical="center" wrapText="1"/>
      <protection locked="0"/>
    </xf>
    <xf numFmtId="0" fontId="9" fillId="5" borderId="4" xfId="0" applyFont="1" applyFill="1" applyBorder="1" applyAlignment="1">
      <alignment vertical="center"/>
    </xf>
    <xf numFmtId="0" fontId="7" fillId="0" borderId="2" xfId="0" applyFont="1" applyBorder="1" applyAlignment="1">
      <alignment wrapText="1"/>
    </xf>
    <xf numFmtId="0" fontId="9" fillId="0" borderId="0" xfId="0" applyFont="1" applyAlignment="1">
      <alignment wrapText="1"/>
    </xf>
    <xf numFmtId="0" fontId="9" fillId="8" borderId="0" xfId="0" applyFont="1" applyFill="1" applyAlignment="1">
      <alignment horizontal="center" vertical="center" wrapText="1"/>
    </xf>
    <xf numFmtId="44" fontId="9" fillId="8" borderId="0" xfId="1" applyFont="1" applyFill="1" applyBorder="1" applyAlignment="1" applyProtection="1">
      <alignment wrapText="1"/>
      <protection hidden="1"/>
    </xf>
    <xf numFmtId="0" fontId="9" fillId="0" borderId="0" xfId="0" applyFont="1" applyAlignment="1">
      <alignment horizontal="right" wrapText="1"/>
    </xf>
    <xf numFmtId="0" fontId="19" fillId="0" borderId="0" xfId="0" applyFont="1" applyAlignment="1">
      <alignment horizontal="right" wrapText="1"/>
    </xf>
    <xf numFmtId="164" fontId="8" fillId="0" borderId="0" xfId="1" applyNumberFormat="1" applyFont="1" applyFill="1" applyBorder="1" applyAlignment="1">
      <alignment wrapText="1"/>
    </xf>
    <xf numFmtId="164" fontId="7" fillId="0" borderId="0" xfId="0" applyNumberFormat="1" applyFont="1" applyAlignment="1">
      <alignment wrapText="1"/>
    </xf>
    <xf numFmtId="0" fontId="9" fillId="8" borderId="0" xfId="0" applyFont="1" applyFill="1" applyAlignment="1">
      <alignment horizontal="right" wrapText="1"/>
    </xf>
    <xf numFmtId="10" fontId="9" fillId="8" borderId="0" xfId="2" applyNumberFormat="1" applyFont="1" applyFill="1" applyAlignment="1" applyProtection="1">
      <alignment horizontal="center" wrapText="1"/>
      <protection hidden="1"/>
    </xf>
    <xf numFmtId="0" fontId="7" fillId="8" borderId="0" xfId="0" applyFont="1" applyFill="1" applyAlignment="1">
      <alignment wrapText="1"/>
    </xf>
    <xf numFmtId="44" fontId="7" fillId="8" borderId="0" xfId="1" applyFont="1" applyFill="1" applyBorder="1" applyAlignment="1" applyProtection="1">
      <alignment horizontal="center" vertical="center" wrapText="1"/>
      <protection locked="0"/>
    </xf>
    <xf numFmtId="0" fontId="7" fillId="8" borderId="0" xfId="0" applyFont="1" applyFill="1" applyAlignment="1">
      <alignment vertical="top" wrapText="1"/>
    </xf>
    <xf numFmtId="44" fontId="7" fillId="8" borderId="0" xfId="1" applyFont="1" applyFill="1" applyBorder="1" applyAlignment="1" applyProtection="1">
      <alignment vertical="center" wrapText="1"/>
      <protection locked="0"/>
    </xf>
    <xf numFmtId="44" fontId="8" fillId="8" borderId="0" xfId="1" applyFont="1" applyFill="1" applyBorder="1" applyAlignment="1" applyProtection="1">
      <alignment horizontal="center" vertical="center" wrapText="1"/>
      <protection locked="0"/>
    </xf>
    <xf numFmtId="0" fontId="7" fillId="0" borderId="0" xfId="0" applyFont="1" applyAlignment="1">
      <alignment vertical="top"/>
    </xf>
    <xf numFmtId="0" fontId="19" fillId="0" borderId="0" xfId="0" applyFont="1" applyAlignment="1">
      <alignment wrapText="1"/>
    </xf>
    <xf numFmtId="164" fontId="9" fillId="0" borderId="0" xfId="1" applyNumberFormat="1" applyFont="1" applyFill="1" applyBorder="1" applyAlignment="1">
      <alignment wrapText="1"/>
    </xf>
    <xf numFmtId="164" fontId="19" fillId="0" borderId="0" xfId="1" applyNumberFormat="1" applyFont="1" applyFill="1" applyBorder="1" applyAlignment="1">
      <alignment wrapText="1"/>
    </xf>
    <xf numFmtId="0" fontId="8" fillId="0" borderId="0" xfId="0" applyFont="1" applyAlignment="1">
      <alignment wrapText="1"/>
    </xf>
    <xf numFmtId="44" fontId="7" fillId="0" borderId="0" xfId="1" applyFont="1" applyFill="1"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24" fillId="0" borderId="10" xfId="0" applyFont="1" applyBorder="1" applyAlignment="1">
      <alignment wrapText="1"/>
    </xf>
    <xf numFmtId="0" fontId="24" fillId="0" borderId="0" xfId="0" applyFont="1" applyAlignment="1">
      <alignment wrapText="1"/>
    </xf>
    <xf numFmtId="0" fontId="9" fillId="0" borderId="0" xfId="0" applyFont="1" applyAlignment="1">
      <alignment horizontal="center" vertical="center" wrapText="1"/>
    </xf>
    <xf numFmtId="0" fontId="7" fillId="0" borderId="0" xfId="0" applyFont="1" applyAlignment="1" applyProtection="1">
      <alignment horizontal="center" wrapText="1"/>
      <protection locked="0"/>
    </xf>
    <xf numFmtId="0" fontId="9" fillId="0" borderId="0" xfId="0" applyFont="1" applyAlignment="1">
      <alignment horizontal="left" wrapText="1"/>
    </xf>
    <xf numFmtId="0" fontId="7" fillId="0" borderId="0" xfId="0" applyFont="1" applyAlignment="1" applyProtection="1">
      <alignment horizontal="left" vertical="top" wrapText="1"/>
      <protection locked="0"/>
    </xf>
    <xf numFmtId="44" fontId="7" fillId="0" borderId="0" xfId="1" applyFont="1" applyFill="1" applyBorder="1" applyAlignment="1">
      <alignment horizontal="right" wrapText="1"/>
    </xf>
    <xf numFmtId="0" fontId="19" fillId="0" borderId="0" xfId="0" applyFont="1"/>
    <xf numFmtId="0" fontId="9" fillId="0" borderId="3" xfId="0" applyFont="1" applyBorder="1" applyAlignment="1">
      <alignment vertical="center" wrapText="1"/>
    </xf>
    <xf numFmtId="0" fontId="18" fillId="4" borderId="5" xfId="0" applyFont="1" applyFill="1" applyBorder="1" applyAlignment="1">
      <alignment horizontal="center" vertical="center" wrapText="1"/>
    </xf>
    <xf numFmtId="44" fontId="21" fillId="0" borderId="23" xfId="1" applyFont="1" applyFill="1" applyBorder="1" applyAlignment="1" applyProtection="1">
      <alignment vertical="center" wrapText="1"/>
      <protection locked="0"/>
    </xf>
    <xf numFmtId="44" fontId="28" fillId="0" borderId="0" xfId="1" applyFont="1" applyFill="1" applyBorder="1" applyAlignment="1" applyProtection="1">
      <alignment vertical="center" wrapText="1"/>
      <protection hidden="1"/>
    </xf>
    <xf numFmtId="164" fontId="7" fillId="0" borderId="0" xfId="1" applyNumberFormat="1" applyFont="1" applyBorder="1" applyAlignment="1">
      <alignment horizontal="center" vertical="center" wrapText="1"/>
    </xf>
    <xf numFmtId="164" fontId="8" fillId="0" borderId="0" xfId="1" applyNumberFormat="1" applyFont="1" applyFill="1" applyBorder="1" applyAlignment="1">
      <alignment horizontal="center" vertical="center" wrapText="1"/>
    </xf>
    <xf numFmtId="164" fontId="8" fillId="0" borderId="0" xfId="1" applyNumberFormat="1" applyFont="1" applyFill="1" applyBorder="1" applyAlignment="1">
      <alignment horizontal="left" vertical="center"/>
    </xf>
    <xf numFmtId="9" fontId="8" fillId="0" borderId="11" xfId="2" applyFont="1" applyBorder="1" applyAlignment="1" applyProtection="1">
      <alignment horizontal="center" vertical="center" wrapText="1"/>
      <protection locked="0"/>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2" fillId="6" borderId="30" xfId="3" applyFont="1" applyFill="1" applyBorder="1" applyAlignment="1">
      <alignment horizontal="center" vertical="center" wrapText="1"/>
    </xf>
    <xf numFmtId="44" fontId="8" fillId="8" borderId="0" xfId="1" applyFont="1" applyFill="1" applyBorder="1" applyAlignment="1" applyProtection="1">
      <alignment vertical="center" wrapText="1"/>
      <protection locked="0"/>
    </xf>
    <xf numFmtId="44" fontId="8" fillId="9" borderId="11" xfId="1" applyFont="1" applyFill="1" applyBorder="1" applyAlignment="1" applyProtection="1">
      <alignment vertical="center" wrapText="1"/>
      <protection locked="0"/>
    </xf>
    <xf numFmtId="0" fontId="18" fillId="4" borderId="40" xfId="0" applyFont="1" applyFill="1" applyBorder="1" applyAlignment="1">
      <alignment horizontal="center" vertical="center" wrapText="1"/>
    </xf>
    <xf numFmtId="0" fontId="9" fillId="6" borderId="30" xfId="0" applyFont="1" applyFill="1" applyBorder="1" applyAlignment="1">
      <alignment horizontal="center" vertical="center" wrapText="1"/>
    </xf>
    <xf numFmtId="44" fontId="12" fillId="0" borderId="5" xfId="1" applyFont="1" applyBorder="1" applyAlignment="1" applyProtection="1">
      <alignment vertical="center" wrapText="1"/>
      <protection locked="0"/>
    </xf>
    <xf numFmtId="0" fontId="12" fillId="0" borderId="38" xfId="4" applyFont="1" applyBorder="1" applyAlignment="1" applyProtection="1">
      <alignment vertical="center" wrapText="1"/>
      <protection hidden="1"/>
    </xf>
    <xf numFmtId="44" fontId="12" fillId="0" borderId="5" xfId="1" applyFont="1" applyBorder="1" applyAlignment="1" applyProtection="1">
      <alignment horizontal="center" vertical="center" wrapText="1"/>
      <protection locked="0"/>
    </xf>
    <xf numFmtId="0" fontId="12" fillId="0" borderId="36" xfId="4" applyFont="1" applyBorder="1" applyAlignment="1" applyProtection="1">
      <alignment vertical="center" wrapText="1"/>
      <protection hidden="1"/>
    </xf>
    <xf numFmtId="0" fontId="12" fillId="0" borderId="5" xfId="0" applyFont="1" applyBorder="1" applyAlignment="1" applyProtection="1">
      <alignment vertical="center" wrapText="1"/>
      <protection hidden="1"/>
    </xf>
    <xf numFmtId="0" fontId="12" fillId="0" borderId="5" xfId="4" applyFont="1" applyBorder="1" applyAlignment="1" applyProtection="1">
      <alignment vertical="center" wrapText="1"/>
      <protection hidden="1"/>
    </xf>
    <xf numFmtId="44" fontId="8" fillId="0" borderId="5" xfId="1" applyFont="1" applyBorder="1" applyAlignment="1" applyProtection="1">
      <alignment horizontal="center" vertical="center" wrapText="1"/>
      <protection locked="0"/>
    </xf>
    <xf numFmtId="0" fontId="8" fillId="0" borderId="0" xfId="0" applyFont="1"/>
    <xf numFmtId="0" fontId="29" fillId="0" borderId="0" xfId="0" applyFont="1" applyAlignment="1">
      <alignment wrapText="1"/>
    </xf>
    <xf numFmtId="0" fontId="9" fillId="0" borderId="0" xfId="0" applyFont="1" applyAlignment="1">
      <alignment vertical="center" wrapText="1"/>
    </xf>
    <xf numFmtId="0" fontId="8" fillId="0" borderId="0" xfId="0" applyFont="1" applyAlignment="1" applyProtection="1">
      <alignment horizontal="center" vertical="top" wrapText="1"/>
      <protection locked="0"/>
    </xf>
    <xf numFmtId="0" fontId="8" fillId="0" borderId="5" xfId="0"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locked="0"/>
    </xf>
    <xf numFmtId="165" fontId="8" fillId="0" borderId="5" xfId="2" applyNumberFormat="1"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hidden="1"/>
    </xf>
    <xf numFmtId="0" fontId="8" fillId="0" borderId="5" xfId="1" applyNumberFormat="1"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wrapText="1"/>
      <protection locked="0"/>
    </xf>
    <xf numFmtId="164" fontId="9" fillId="0" borderId="0" xfId="0" applyNumberFormat="1" applyFont="1" applyAlignment="1" applyProtection="1">
      <alignment wrapText="1"/>
      <protection hidden="1"/>
    </xf>
    <xf numFmtId="0" fontId="8" fillId="0" borderId="17" xfId="0" applyFont="1" applyBorder="1" applyAlignment="1">
      <alignment horizontal="left" vertical="center"/>
    </xf>
    <xf numFmtId="165" fontId="12" fillId="0" borderId="9" xfId="2" applyNumberFormat="1" applyFont="1" applyBorder="1" applyAlignment="1" applyProtection="1">
      <alignment horizontal="center" vertical="center" wrapText="1"/>
      <protection locked="0"/>
    </xf>
    <xf numFmtId="165" fontId="12" fillId="0" borderId="5" xfId="2" applyNumberFormat="1" applyFont="1" applyBorder="1" applyAlignment="1" applyProtection="1">
      <alignment horizontal="center" vertical="center" wrapText="1"/>
      <protection locked="0"/>
    </xf>
    <xf numFmtId="0" fontId="8" fillId="0" borderId="0" xfId="0" applyFont="1" applyAlignment="1">
      <alignment horizontal="center" wrapText="1"/>
    </xf>
    <xf numFmtId="0" fontId="33" fillId="0" borderId="9" xfId="0" applyFont="1" applyBorder="1" applyAlignment="1" applyProtection="1">
      <alignment vertical="center" wrapText="1"/>
      <protection hidden="1"/>
    </xf>
    <xf numFmtId="44" fontId="33" fillId="0" borderId="9" xfId="1" applyFont="1" applyBorder="1" applyAlignment="1" applyProtection="1">
      <alignment horizontal="center" vertical="center" wrapText="1"/>
      <protection locked="0"/>
    </xf>
    <xf numFmtId="0" fontId="34" fillId="11" borderId="9" xfId="0" applyFont="1" applyFill="1" applyBorder="1"/>
    <xf numFmtId="0" fontId="34" fillId="11" borderId="11" xfId="0" applyFont="1" applyFill="1" applyBorder="1"/>
    <xf numFmtId="0" fontId="9" fillId="4" borderId="2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8" fontId="8" fillId="0" borderId="11" xfId="1" applyNumberFormat="1" applyFont="1" applyFill="1" applyBorder="1" applyAlignment="1" applyProtection="1">
      <alignment horizontal="center" vertical="center" wrapText="1"/>
      <protection locked="0"/>
    </xf>
    <xf numFmtId="9" fontId="8" fillId="0" borderId="11" xfId="2" applyFont="1" applyFill="1" applyBorder="1" applyAlignment="1" applyProtection="1">
      <alignment horizontal="center" vertical="center" wrapText="1"/>
      <protection locked="0"/>
    </xf>
    <xf numFmtId="167" fontId="7" fillId="0" borderId="0" xfId="0" applyNumberFormat="1" applyFont="1" applyAlignment="1">
      <alignment wrapText="1"/>
    </xf>
    <xf numFmtId="8" fontId="8" fillId="0" borderId="9" xfId="2"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locked="0"/>
    </xf>
    <xf numFmtId="8" fontId="8" fillId="8" borderId="5" xfId="0" applyNumberFormat="1" applyFont="1" applyFill="1" applyBorder="1" applyAlignment="1" applyProtection="1">
      <alignment horizontal="center" vertical="center" wrapText="1"/>
      <protection locked="0"/>
    </xf>
    <xf numFmtId="0" fontId="36" fillId="0" borderId="5" xfId="0" applyFont="1" applyBorder="1" applyAlignment="1">
      <alignment vertical="center"/>
    </xf>
    <xf numFmtId="0" fontId="36" fillId="0" borderId="9" xfId="0" applyFont="1" applyBorder="1" applyAlignment="1">
      <alignment vertical="center"/>
    </xf>
    <xf numFmtId="0" fontId="36" fillId="0" borderId="9" xfId="0" applyFont="1" applyBorder="1" applyAlignment="1">
      <alignment horizontal="right" vertical="center"/>
    </xf>
    <xf numFmtId="0" fontId="36" fillId="0" borderId="9" xfId="0" applyFont="1" applyBorder="1" applyAlignment="1">
      <alignment horizontal="center" vertical="center" wrapText="1"/>
    </xf>
    <xf numFmtId="0" fontId="36" fillId="0" borderId="11" xfId="0" applyFont="1" applyBorder="1" applyAlignment="1">
      <alignment horizontal="center" vertical="center"/>
    </xf>
    <xf numFmtId="0" fontId="34" fillId="0" borderId="16" xfId="0" applyFont="1" applyBorder="1" applyAlignment="1">
      <alignment vertical="center"/>
    </xf>
    <xf numFmtId="0" fontId="34" fillId="0" borderId="9" xfId="0" applyFont="1" applyBorder="1" applyAlignment="1">
      <alignment vertical="center"/>
    </xf>
    <xf numFmtId="0" fontId="34" fillId="13" borderId="13" xfId="0" applyFont="1" applyFill="1" applyBorder="1" applyAlignment="1">
      <alignment vertical="center"/>
    </xf>
    <xf numFmtId="43" fontId="7" fillId="0" borderId="0" xfId="5" applyFont="1" applyAlignment="1">
      <alignment wrapText="1"/>
    </xf>
    <xf numFmtId="0" fontId="8" fillId="0" borderId="17" xfId="0" applyFont="1" applyBorder="1" applyAlignment="1">
      <alignment horizontal="center" vertical="center"/>
    </xf>
    <xf numFmtId="0" fontId="0" fillId="2" borderId="0" xfId="0" applyFill="1"/>
    <xf numFmtId="1" fontId="8" fillId="0" borderId="11" xfId="1" applyNumberFormat="1" applyFont="1" applyFill="1" applyBorder="1" applyAlignment="1" applyProtection="1">
      <alignment horizontal="center" vertical="center" wrapText="1"/>
      <protection locked="0"/>
    </xf>
    <xf numFmtId="44" fontId="27" fillId="0" borderId="57" xfId="1" applyFont="1" applyFill="1" applyBorder="1" applyAlignment="1">
      <alignment vertical="center" wrapText="1"/>
    </xf>
    <xf numFmtId="44" fontId="7" fillId="0" borderId="0" xfId="1" applyFont="1" applyFill="1" applyBorder="1" applyAlignment="1" applyProtection="1">
      <alignment wrapText="1"/>
      <protection hidden="1"/>
    </xf>
    <xf numFmtId="0" fontId="28" fillId="4" borderId="40" xfId="0" applyFont="1" applyFill="1" applyBorder="1" applyAlignment="1">
      <alignment horizontal="center" vertical="center" wrapText="1"/>
    </xf>
    <xf numFmtId="1" fontId="8" fillId="0" borderId="11" xfId="1" applyNumberFormat="1" applyFont="1" applyBorder="1" applyAlignment="1" applyProtection="1">
      <alignment horizontal="center" vertical="center" wrapText="1"/>
      <protection locked="0"/>
    </xf>
    <xf numFmtId="1" fontId="8" fillId="0" borderId="9" xfId="2" applyNumberFormat="1" applyFont="1" applyBorder="1" applyAlignment="1" applyProtection="1">
      <alignment horizontal="center" vertical="center" wrapText="1"/>
      <protection locked="0"/>
    </xf>
    <xf numFmtId="1" fontId="8" fillId="8" borderId="5" xfId="0" applyNumberFormat="1" applyFont="1" applyFill="1" applyBorder="1" applyAlignment="1" applyProtection="1">
      <alignment horizontal="center" vertical="center" wrapText="1"/>
      <protection locked="0"/>
    </xf>
    <xf numFmtId="0" fontId="9" fillId="4" borderId="32"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6" borderId="61" xfId="0" applyFont="1" applyFill="1" applyBorder="1" applyAlignment="1">
      <alignment horizontal="center" vertical="center" wrapText="1"/>
    </xf>
    <xf numFmtId="44" fontId="8" fillId="0" borderId="5" xfId="0" applyNumberFormat="1" applyFont="1" applyBorder="1" applyAlignment="1" applyProtection="1">
      <alignment vertical="center" wrapText="1"/>
      <protection locked="0"/>
    </xf>
    <xf numFmtId="0" fontId="34" fillId="0" borderId="62" xfId="0" applyFont="1" applyBorder="1"/>
    <xf numFmtId="0" fontId="7" fillId="0" borderId="53" xfId="0" applyFont="1" applyBorder="1" applyAlignment="1">
      <alignment wrapText="1"/>
    </xf>
    <xf numFmtId="0" fontId="34" fillId="0" borderId="3" xfId="0" applyFont="1" applyBorder="1"/>
    <xf numFmtId="0" fontId="34" fillId="15" borderId="3" xfId="0" applyFont="1" applyFill="1" applyBorder="1"/>
    <xf numFmtId="0" fontId="34" fillId="11" borderId="66" xfId="0" applyFont="1" applyFill="1" applyBorder="1"/>
    <xf numFmtId="44" fontId="7" fillId="0" borderId="0" xfId="0" applyNumberFormat="1" applyFont="1" applyAlignment="1" applyProtection="1">
      <alignment horizontal="center" vertical="center" wrapText="1"/>
      <protection hidden="1"/>
    </xf>
    <xf numFmtId="44" fontId="7" fillId="0" borderId="0" xfId="0" applyNumberFormat="1" applyFont="1" applyAlignment="1" applyProtection="1">
      <alignment horizontal="left" wrapText="1" indent="1"/>
      <protection hidden="1"/>
    </xf>
    <xf numFmtId="44" fontId="28" fillId="5" borderId="19" xfId="1" applyFont="1" applyFill="1" applyBorder="1" applyAlignment="1" applyProtection="1">
      <alignment vertical="center" wrapText="1"/>
      <protection hidden="1"/>
    </xf>
    <xf numFmtId="44" fontId="28" fillId="5" borderId="8" xfId="1" applyFont="1" applyFill="1" applyBorder="1" applyAlignment="1" applyProtection="1">
      <alignment horizontal="center" vertical="center" wrapText="1"/>
      <protection locked="0"/>
    </xf>
    <xf numFmtId="44" fontId="28" fillId="5" borderId="5" xfId="1" applyFont="1" applyFill="1" applyBorder="1" applyAlignment="1" applyProtection="1">
      <alignment horizontal="center" vertical="center" wrapText="1"/>
      <protection locked="0"/>
    </xf>
    <xf numFmtId="0" fontId="12" fillId="17" borderId="35" xfId="0" applyFont="1" applyFill="1" applyBorder="1" applyAlignment="1">
      <alignment horizontal="left" vertical="top" wrapText="1"/>
    </xf>
    <xf numFmtId="0" fontId="12" fillId="17" borderId="36" xfId="0" applyFont="1" applyFill="1" applyBorder="1" applyAlignment="1">
      <alignment horizontal="left" vertical="top" wrapText="1"/>
    </xf>
    <xf numFmtId="0" fontId="12" fillId="16" borderId="36" xfId="0" applyFont="1" applyFill="1" applyBorder="1" applyAlignment="1">
      <alignment horizontal="left" vertical="top" wrapText="1"/>
    </xf>
    <xf numFmtId="0" fontId="12" fillId="18" borderId="37" xfId="0" applyFont="1" applyFill="1" applyBorder="1" applyAlignment="1">
      <alignment horizontal="left" vertical="top" wrapText="1"/>
    </xf>
    <xf numFmtId="14" fontId="7" fillId="8" borderId="0" xfId="0" applyNumberFormat="1" applyFont="1" applyFill="1" applyAlignment="1">
      <alignment wrapText="1"/>
    </xf>
    <xf numFmtId="44" fontId="8" fillId="5" borderId="17" xfId="1" applyFont="1" applyFill="1" applyBorder="1" applyAlignment="1" applyProtection="1">
      <alignment vertical="center" wrapText="1"/>
      <protection hidden="1"/>
    </xf>
    <xf numFmtId="44" fontId="8" fillId="6" borderId="17" xfId="1" applyFont="1" applyFill="1" applyBorder="1" applyAlignment="1" applyProtection="1">
      <alignment horizontal="center" vertical="center" wrapText="1"/>
    </xf>
    <xf numFmtId="44" fontId="8" fillId="5" borderId="17" xfId="0" applyNumberFormat="1" applyFont="1" applyFill="1" applyBorder="1" applyAlignment="1" applyProtection="1">
      <alignment vertical="center" wrapText="1"/>
      <protection hidden="1"/>
    </xf>
    <xf numFmtId="44" fontId="9" fillId="5" borderId="17" xfId="1" applyFont="1" applyFill="1" applyBorder="1" applyAlignment="1" applyProtection="1">
      <alignment horizontal="center" vertical="center" wrapText="1"/>
      <protection hidden="1"/>
    </xf>
    <xf numFmtId="44" fontId="9" fillId="6" borderId="17" xfId="1" applyFont="1" applyFill="1" applyBorder="1" applyAlignment="1" applyProtection="1">
      <alignment horizontal="center" vertical="center" wrapText="1"/>
    </xf>
    <xf numFmtId="0" fontId="10" fillId="13" borderId="21" xfId="0" applyFont="1" applyFill="1" applyBorder="1" applyAlignment="1">
      <alignment vertical="center"/>
    </xf>
    <xf numFmtId="0" fontId="10" fillId="13" borderId="54" xfId="0" applyFont="1" applyFill="1" applyBorder="1" applyAlignment="1">
      <alignment vertical="center"/>
    </xf>
    <xf numFmtId="0" fontId="8" fillId="0" borderId="36" xfId="0" applyFont="1" applyBorder="1" applyAlignment="1" applyProtection="1">
      <alignment vertical="center" wrapText="1"/>
      <protection locked="0"/>
    </xf>
    <xf numFmtId="0" fontId="14" fillId="5" borderId="17" xfId="0" applyFont="1" applyFill="1" applyBorder="1" applyAlignment="1">
      <alignment horizontal="left" vertical="center" wrapText="1"/>
    </xf>
    <xf numFmtId="44" fontId="14" fillId="5" borderId="17" xfId="0" applyNumberFormat="1" applyFont="1" applyFill="1" applyBorder="1" applyAlignment="1" applyProtection="1">
      <alignment horizontal="center" vertical="center" wrapText="1"/>
      <protection hidden="1"/>
    </xf>
    <xf numFmtId="9" fontId="14" fillId="0" borderId="73" xfId="2" applyFont="1" applyBorder="1" applyAlignment="1" applyProtection="1">
      <alignment horizontal="center" vertical="center" wrapText="1"/>
      <protection locked="0" hidden="1"/>
    </xf>
    <xf numFmtId="0" fontId="8" fillId="4" borderId="17" xfId="0" applyFont="1" applyFill="1" applyBorder="1" applyAlignment="1">
      <alignment horizontal="center" vertical="center" wrapText="1"/>
    </xf>
    <xf numFmtId="44" fontId="40" fillId="0" borderId="74" xfId="0" applyNumberFormat="1" applyFont="1" applyBorder="1" applyAlignment="1" applyProtection="1">
      <alignment horizontal="center" vertical="center" wrapText="1"/>
      <protection hidden="1"/>
    </xf>
    <xf numFmtId="0" fontId="8" fillId="4" borderId="36" xfId="0" applyFont="1" applyFill="1" applyBorder="1" applyAlignment="1">
      <alignment horizontal="center" wrapText="1"/>
    </xf>
    <xf numFmtId="0" fontId="8" fillId="4" borderId="23" xfId="0" applyFont="1" applyFill="1" applyBorder="1" applyAlignment="1">
      <alignment horizontal="center" wrapText="1"/>
    </xf>
    <xf numFmtId="0" fontId="8" fillId="0" borderId="36" xfId="0" applyFont="1" applyBorder="1" applyAlignment="1" applyProtection="1">
      <alignment wrapText="1"/>
      <protection locked="0"/>
    </xf>
    <xf numFmtId="0" fontId="8" fillId="5" borderId="37" xfId="0" applyFont="1" applyFill="1" applyBorder="1" applyAlignment="1">
      <alignment horizontal="right" wrapText="1"/>
    </xf>
    <xf numFmtId="10" fontId="8" fillId="5" borderId="25" xfId="2" applyNumberFormat="1" applyFont="1" applyFill="1" applyBorder="1" applyAlignment="1" applyProtection="1">
      <alignment horizontal="center" wrapText="1"/>
      <protection hidden="1"/>
    </xf>
    <xf numFmtId="0" fontId="9" fillId="4" borderId="36"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8" fillId="8" borderId="36" xfId="0" applyFont="1" applyFill="1" applyBorder="1" applyAlignment="1" applyProtection="1">
      <alignment vertical="center" wrapText="1"/>
      <protection locked="0"/>
    </xf>
    <xf numFmtId="0" fontId="7" fillId="0" borderId="62" xfId="0" applyFont="1" applyBorder="1" applyAlignment="1">
      <alignment wrapText="1"/>
    </xf>
    <xf numFmtId="0" fontId="8" fillId="0" borderId="17" xfId="0" applyFont="1" applyBorder="1"/>
    <xf numFmtId="0" fontId="8" fillId="0" borderId="17" xfId="0" applyFont="1" applyBorder="1" applyAlignment="1">
      <alignment vertical="top"/>
    </xf>
    <xf numFmtId="0" fontId="10" fillId="0" borderId="66" xfId="0" applyFont="1" applyBorder="1" applyAlignment="1">
      <alignment horizontal="center" vertical="center" wrapText="1"/>
    </xf>
    <xf numFmtId="44" fontId="7" fillId="0" borderId="0" xfId="1" applyFont="1" applyAlignment="1">
      <alignment wrapText="1"/>
    </xf>
    <xf numFmtId="44" fontId="8" fillId="0" borderId="5" xfId="1" applyFont="1" applyBorder="1" applyAlignment="1" applyProtection="1">
      <alignment horizontal="center" vertical="center" wrapText="1"/>
      <protection hidden="1"/>
    </xf>
    <xf numFmtId="44" fontId="8" fillId="0" borderId="23" xfId="1" applyFont="1" applyBorder="1" applyAlignment="1" applyProtection="1">
      <alignment horizontal="center" vertical="center" wrapText="1"/>
      <protection hidden="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9" fillId="5" borderId="27" xfId="0" applyFont="1" applyFill="1" applyBorder="1" applyAlignment="1">
      <alignment horizontal="center" vertical="center" wrapText="1"/>
    </xf>
    <xf numFmtId="44" fontId="36" fillId="20" borderId="1" xfId="0" applyNumberFormat="1" applyFont="1" applyFill="1" applyBorder="1" applyAlignment="1">
      <alignment vertical="center"/>
    </xf>
    <xf numFmtId="0" fontId="8" fillId="4" borderId="2" xfId="0" applyFont="1" applyFill="1" applyBorder="1" applyAlignment="1" applyProtection="1">
      <alignment horizontal="left" vertical="center"/>
      <protection locked="0"/>
    </xf>
    <xf numFmtId="0" fontId="8" fillId="4" borderId="63" xfId="0" applyFont="1" applyFill="1" applyBorder="1" applyAlignment="1" applyProtection="1">
      <alignment horizontal="left" vertical="center"/>
      <protection locked="0"/>
    </xf>
    <xf numFmtId="14" fontId="7" fillId="4" borderId="17" xfId="0" applyNumberFormat="1" applyFont="1" applyFill="1" applyBorder="1" applyAlignment="1" applyProtection="1">
      <alignment horizontal="center" vertical="center"/>
      <protection locked="0"/>
    </xf>
    <xf numFmtId="9" fontId="8" fillId="0" borderId="11" xfId="2" applyFont="1" applyFill="1" applyBorder="1" applyAlignment="1" applyProtection="1">
      <alignment horizontal="center" vertical="center" wrapText="1"/>
      <protection hidden="1"/>
    </xf>
    <xf numFmtId="44" fontId="8" fillId="0" borderId="9" xfId="1" applyFont="1" applyFill="1" applyBorder="1" applyAlignment="1" applyProtection="1">
      <alignment vertical="center" wrapText="1"/>
      <protection hidden="1"/>
    </xf>
    <xf numFmtId="9" fontId="8" fillId="0" borderId="11" xfId="2"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hidden="1"/>
    </xf>
    <xf numFmtId="9" fontId="8" fillId="0" borderId="5" xfId="0" applyNumberFormat="1" applyFont="1" applyBorder="1" applyAlignment="1" applyProtection="1">
      <alignment horizontal="center" vertical="center" wrapText="1"/>
      <protection hidden="1"/>
    </xf>
    <xf numFmtId="44" fontId="8" fillId="0" borderId="5" xfId="1" applyFont="1" applyFill="1" applyBorder="1" applyAlignment="1" applyProtection="1">
      <alignment vertical="center" wrapText="1"/>
      <protection hidden="1"/>
    </xf>
    <xf numFmtId="44" fontId="8" fillId="0" borderId="5" xfId="1" applyFont="1" applyBorder="1" applyAlignment="1" applyProtection="1">
      <alignment vertical="center" wrapText="1"/>
      <protection hidden="1"/>
    </xf>
    <xf numFmtId="44" fontId="8" fillId="0" borderId="5" xfId="1" applyFont="1" applyFill="1" applyBorder="1" applyAlignment="1" applyProtection="1">
      <alignment horizontal="center" vertical="center" wrapText="1"/>
      <protection hidden="1"/>
    </xf>
    <xf numFmtId="8" fontId="8" fillId="0" borderId="5" xfId="0"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locked="0"/>
    </xf>
    <xf numFmtId="9" fontId="8" fillId="0" borderId="5" xfId="0" applyNumberFormat="1" applyFont="1" applyBorder="1" applyAlignment="1" applyProtection="1">
      <alignment horizontal="center" vertical="center" wrapText="1"/>
      <protection locked="0"/>
    </xf>
    <xf numFmtId="44" fontId="33" fillId="0" borderId="9"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vertical="center" wrapText="1"/>
      <protection hidden="1"/>
    </xf>
    <xf numFmtId="44" fontId="9" fillId="5" borderId="17" xfId="0" applyNumberFormat="1" applyFont="1" applyFill="1" applyBorder="1" applyAlignment="1" applyProtection="1">
      <alignment horizontal="center" vertical="center" wrapText="1"/>
      <protection hidden="1"/>
    </xf>
    <xf numFmtId="44" fontId="9" fillId="6" borderId="17" xfId="0"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vertical="center" wrapText="1"/>
      <protection hidden="1"/>
    </xf>
    <xf numFmtId="44" fontId="33" fillId="0" borderId="24" xfId="3" applyNumberFormat="1" applyFont="1" applyFill="1" applyBorder="1" applyAlignment="1" applyProtection="1">
      <alignment horizontal="center" vertical="center" wrapText="1"/>
      <protection hidden="1"/>
    </xf>
    <xf numFmtId="44" fontId="8" fillId="5" borderId="17" xfId="0" applyNumberFormat="1" applyFont="1" applyFill="1" applyBorder="1" applyAlignment="1" applyProtection="1">
      <alignment horizontal="center" vertical="center" wrapText="1"/>
      <protection hidden="1"/>
    </xf>
    <xf numFmtId="44" fontId="8" fillId="8" borderId="5" xfId="0"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wrapText="1"/>
      <protection locked="0"/>
    </xf>
    <xf numFmtId="44" fontId="8" fillId="8" borderId="5" xfId="0" applyNumberFormat="1" applyFont="1" applyFill="1" applyBorder="1" applyAlignment="1" applyProtection="1">
      <alignment horizontal="center" vertical="center" wrapText="1"/>
      <protection hidden="1"/>
    </xf>
    <xf numFmtId="44" fontId="8" fillId="6" borderId="17" xfId="1" applyFont="1" applyFill="1" applyBorder="1" applyAlignment="1" applyProtection="1">
      <alignment horizontal="center" vertical="center" wrapText="1"/>
      <protection hidden="1"/>
    </xf>
    <xf numFmtId="44" fontId="8" fillId="8" borderId="23" xfId="0" applyNumberFormat="1" applyFont="1" applyFill="1" applyBorder="1" applyAlignment="1" applyProtection="1">
      <alignment horizontal="center" vertical="center" wrapText="1"/>
      <protection hidden="1"/>
    </xf>
    <xf numFmtId="165" fontId="8" fillId="0" borderId="5" xfId="0" applyNumberFormat="1" applyFont="1" applyBorder="1" applyAlignment="1" applyProtection="1">
      <alignment horizontal="center" vertical="center" wrapText="1"/>
      <protection locked="0"/>
    </xf>
    <xf numFmtId="44" fontId="8" fillId="6" borderId="17" xfId="1" applyFont="1" applyFill="1" applyBorder="1" applyAlignment="1" applyProtection="1">
      <alignment vertical="center" wrapText="1"/>
      <protection hidden="1"/>
    </xf>
    <xf numFmtId="0" fontId="7" fillId="0" borderId="18" xfId="0" applyFont="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9" fillId="19"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9" fillId="19" borderId="22" xfId="0" applyNumberFormat="1" applyFont="1" applyFill="1" applyBorder="1" applyAlignment="1" applyProtection="1">
      <alignment horizontal="center" vertical="center" wrapText="1"/>
      <protection locked="0"/>
    </xf>
    <xf numFmtId="44" fontId="9" fillId="19" borderId="29" xfId="1" applyFont="1" applyFill="1" applyBorder="1" applyAlignment="1" applyProtection="1">
      <alignment horizontal="center" wrapText="1"/>
      <protection locked="0"/>
    </xf>
    <xf numFmtId="0" fontId="9" fillId="19" borderId="35" xfId="0" applyFont="1" applyFill="1" applyBorder="1" applyAlignment="1">
      <alignment horizontal="left" vertical="center" wrapText="1"/>
    </xf>
    <xf numFmtId="0" fontId="9" fillId="19" borderId="37" xfId="0" applyFont="1" applyFill="1" applyBorder="1" applyAlignment="1">
      <alignment vertical="center" wrapText="1"/>
    </xf>
    <xf numFmtId="0" fontId="8" fillId="17" borderId="28" xfId="0" applyFont="1" applyFill="1" applyBorder="1" applyAlignment="1" applyProtection="1">
      <alignment horizontal="left" vertical="top" wrapText="1"/>
      <protection locked="0"/>
    </xf>
    <xf numFmtId="14" fontId="8" fillId="17" borderId="22" xfId="0" applyNumberFormat="1"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14" fontId="10" fillId="16" borderId="23" xfId="0" applyNumberFormat="1" applyFont="1" applyFill="1" applyBorder="1" applyAlignment="1" applyProtection="1">
      <alignment horizontal="left" vertical="top" wrapText="1"/>
      <protection locked="0"/>
    </xf>
    <xf numFmtId="0" fontId="10" fillId="18" borderId="29" xfId="0" applyFont="1" applyFill="1" applyBorder="1" applyAlignment="1" applyProtection="1">
      <alignment horizontal="left" vertical="top" wrapText="1"/>
      <protection locked="0"/>
    </xf>
    <xf numFmtId="14" fontId="10" fillId="18" borderId="25" xfId="0" applyNumberFormat="1" applyFont="1" applyFill="1" applyBorder="1" applyAlignment="1" applyProtection="1">
      <alignment horizontal="left" vertical="top" wrapText="1"/>
      <protection locked="0"/>
    </xf>
    <xf numFmtId="44" fontId="36" fillId="13" borderId="65" xfId="0" applyNumberFormat="1" applyFont="1" applyFill="1" applyBorder="1" applyAlignment="1" applyProtection="1">
      <alignment vertical="center"/>
      <protection hidden="1"/>
    </xf>
    <xf numFmtId="9" fontId="36" fillId="12" borderId="64" xfId="0" applyNumberFormat="1" applyFont="1" applyFill="1" applyBorder="1" applyAlignment="1" applyProtection="1">
      <alignment vertical="center"/>
      <protection hidden="1"/>
    </xf>
    <xf numFmtId="44" fontId="36" fillId="13" borderId="66" xfId="0" applyNumberFormat="1" applyFont="1" applyFill="1" applyBorder="1" applyAlignment="1" applyProtection="1">
      <alignment vertical="center"/>
      <protection hidden="1"/>
    </xf>
    <xf numFmtId="166" fontId="36" fillId="13" borderId="42" xfId="0" applyNumberFormat="1" applyFont="1" applyFill="1" applyBorder="1" applyAlignment="1" applyProtection="1">
      <alignment vertical="center"/>
      <protection hidden="1"/>
    </xf>
    <xf numFmtId="44" fontId="36" fillId="0" borderId="67" xfId="0" applyNumberFormat="1" applyFont="1" applyBorder="1" applyAlignment="1" applyProtection="1">
      <alignment horizontal="right" vertical="center"/>
      <protection hidden="1"/>
    </xf>
    <xf numFmtId="44" fontId="36" fillId="8" borderId="66" xfId="0" applyNumberFormat="1" applyFont="1" applyFill="1" applyBorder="1" applyAlignment="1" applyProtection="1">
      <alignment vertical="center"/>
      <protection hidden="1"/>
    </xf>
    <xf numFmtId="166" fontId="36" fillId="0" borderId="66" xfId="0" applyNumberFormat="1" applyFont="1" applyBorder="1" applyAlignment="1" applyProtection="1">
      <alignment vertical="center"/>
      <protection hidden="1"/>
    </xf>
    <xf numFmtId="44" fontId="36" fillId="20" borderId="11" xfId="0" applyNumberFormat="1" applyFont="1" applyFill="1" applyBorder="1" applyAlignment="1" applyProtection="1">
      <alignment vertical="center"/>
      <protection hidden="1"/>
    </xf>
    <xf numFmtId="10" fontId="7" fillId="0" borderId="23" xfId="2" applyNumberFormat="1" applyFont="1" applyBorder="1" applyAlignment="1" applyProtection="1">
      <alignment wrapText="1"/>
      <protection locked="0"/>
    </xf>
    <xf numFmtId="10" fontId="7" fillId="0" borderId="23" xfId="0" applyNumberFormat="1" applyFont="1" applyBorder="1" applyAlignment="1" applyProtection="1">
      <alignment wrapText="1"/>
      <protection locked="0"/>
    </xf>
    <xf numFmtId="44" fontId="9" fillId="6" borderId="17" xfId="1" applyFont="1" applyFill="1" applyBorder="1" applyAlignment="1" applyProtection="1">
      <alignment vertical="center" wrapText="1"/>
      <protection hidden="1"/>
    </xf>
    <xf numFmtId="0" fontId="9" fillId="5" borderId="19" xfId="0" applyFont="1" applyFill="1" applyBorder="1" applyAlignment="1">
      <alignment horizontal="center" vertical="center" wrapText="1"/>
    </xf>
    <xf numFmtId="0" fontId="9" fillId="5" borderId="59" xfId="0" applyFont="1" applyFill="1" applyBorder="1" applyAlignment="1">
      <alignment vertical="center"/>
    </xf>
    <xf numFmtId="0" fontId="8" fillId="0" borderId="38" xfId="0" applyFont="1" applyBorder="1" applyAlignment="1" applyProtection="1">
      <alignment vertical="center" wrapText="1"/>
      <protection locked="0"/>
    </xf>
    <xf numFmtId="44" fontId="8" fillId="0" borderId="23" xfId="1" applyFont="1" applyBorder="1" applyAlignment="1" applyProtection="1">
      <alignment vertical="center" wrapText="1"/>
      <protection hidden="1"/>
    </xf>
    <xf numFmtId="44" fontId="8" fillId="6" borderId="19" xfId="1" applyFont="1" applyFill="1" applyBorder="1" applyAlignment="1" applyProtection="1">
      <alignment vertical="center" wrapText="1"/>
      <protection hidden="1"/>
    </xf>
    <xf numFmtId="44" fontId="9" fillId="5" borderId="17" xfId="0" applyNumberFormat="1" applyFont="1" applyFill="1" applyBorder="1" applyAlignment="1" applyProtection="1">
      <alignment horizontal="left" vertical="center" wrapText="1"/>
      <protection hidden="1"/>
    </xf>
    <xf numFmtId="9" fontId="9" fillId="19" borderId="25" xfId="2" applyFont="1" applyFill="1" applyBorder="1" applyAlignment="1" applyProtection="1">
      <alignment horizontal="center" vertical="center" wrapText="1"/>
    </xf>
    <xf numFmtId="44" fontId="8" fillId="5" borderId="17" xfId="1" applyFont="1" applyFill="1" applyBorder="1" applyAlignment="1" applyProtection="1">
      <alignment horizontal="center" vertical="center" wrapText="1"/>
    </xf>
    <xf numFmtId="44" fontId="8" fillId="9" borderId="5" xfId="1" applyFont="1" applyFill="1" applyBorder="1" applyAlignment="1" applyProtection="1">
      <alignment vertical="center" wrapText="1"/>
      <protection locked="0"/>
    </xf>
    <xf numFmtId="8" fontId="8" fillId="0" borderId="5" xfId="1" applyNumberFormat="1" applyFont="1" applyBorder="1" applyAlignment="1" applyProtection="1">
      <alignment horizontal="center" vertical="center" wrapText="1"/>
      <protection locked="0"/>
    </xf>
    <xf numFmtId="1" fontId="8" fillId="0" borderId="5" xfId="2" applyNumberFormat="1" applyFont="1" applyBorder="1" applyAlignment="1" applyProtection="1">
      <alignment horizontal="center" vertical="center" wrapText="1"/>
      <protection locked="0"/>
    </xf>
    <xf numFmtId="8" fontId="8" fillId="0" borderId="5" xfId="2" applyNumberFormat="1" applyFont="1" applyBorder="1" applyAlignment="1" applyProtection="1">
      <alignment horizontal="center" vertical="center" wrapText="1"/>
      <protection locked="0"/>
    </xf>
    <xf numFmtId="9" fontId="8" fillId="0" borderId="5" xfId="1" applyNumberFormat="1" applyFont="1" applyBorder="1" applyAlignment="1" applyProtection="1">
      <alignment horizontal="center" vertical="center" wrapText="1"/>
      <protection hidden="1"/>
    </xf>
    <xf numFmtId="9" fontId="8" fillId="0" borderId="5" xfId="1" applyNumberFormat="1" applyFont="1" applyBorder="1" applyAlignment="1" applyProtection="1">
      <alignment horizontal="center" vertical="center" wrapText="1"/>
      <protection locked="0"/>
    </xf>
    <xf numFmtId="0" fontId="12" fillId="0" borderId="54" xfId="4" applyFont="1" applyBorder="1" applyAlignment="1" applyProtection="1">
      <alignment vertical="center" wrapText="1"/>
      <protection hidden="1"/>
    </xf>
    <xf numFmtId="0" fontId="12" fillId="0" borderId="13" xfId="0" applyFont="1" applyBorder="1" applyAlignment="1" applyProtection="1">
      <alignment vertical="center" wrapText="1"/>
      <protection hidden="1"/>
    </xf>
    <xf numFmtId="44" fontId="33" fillId="0" borderId="0" xfId="0" applyNumberFormat="1" applyFont="1" applyAlignment="1" applyProtection="1">
      <alignment horizontal="center" vertical="center" wrapText="1"/>
      <protection hidden="1"/>
    </xf>
    <xf numFmtId="44" fontId="12" fillId="0" borderId="13" xfId="1" applyFont="1" applyBorder="1" applyAlignment="1" applyProtection="1">
      <alignment horizontal="center" vertical="center" wrapText="1"/>
      <protection locked="0"/>
    </xf>
    <xf numFmtId="44" fontId="12" fillId="0" borderId="13" xfId="0" applyNumberFormat="1" applyFont="1" applyBorder="1" applyAlignment="1" applyProtection="1">
      <alignment horizontal="center" vertical="center" wrapText="1"/>
      <protection hidden="1"/>
    </xf>
    <xf numFmtId="44" fontId="12" fillId="0" borderId="65" xfId="3" applyNumberFormat="1" applyFont="1" applyFill="1" applyBorder="1" applyAlignment="1" applyProtection="1">
      <alignment horizontal="center" vertical="center" wrapText="1"/>
      <protection hidden="1"/>
    </xf>
    <xf numFmtId="44" fontId="7" fillId="0" borderId="0" xfId="0" applyNumberFormat="1" applyFont="1" applyAlignment="1">
      <alignment wrapText="1"/>
    </xf>
    <xf numFmtId="1" fontId="8" fillId="0" borderId="5" xfId="0" applyNumberFormat="1" applyFont="1" applyBorder="1" applyAlignment="1" applyProtection="1">
      <alignment horizontal="center" vertical="center" wrapText="1"/>
      <protection locked="0"/>
    </xf>
    <xf numFmtId="44" fontId="12" fillId="0" borderId="5" xfId="4" applyNumberFormat="1" applyFont="1" applyBorder="1" applyAlignment="1" applyProtection="1">
      <alignment horizontal="center" vertical="center" wrapText="1"/>
      <protection locked="0" hidden="1"/>
    </xf>
    <xf numFmtId="0" fontId="9" fillId="5" borderId="18" xfId="0" applyFont="1" applyFill="1" applyBorder="1" applyAlignment="1">
      <alignment horizontal="left" vertical="center"/>
    </xf>
    <xf numFmtId="0" fontId="9" fillId="5" borderId="27" xfId="0" applyFont="1" applyFill="1" applyBorder="1" applyAlignment="1">
      <alignment horizontal="left" vertical="center"/>
    </xf>
    <xf numFmtId="0" fontId="7" fillId="0" borderId="27" xfId="0" applyFont="1" applyBorder="1" applyAlignment="1">
      <alignment wrapText="1"/>
    </xf>
    <xf numFmtId="0" fontId="7" fillId="0" borderId="19" xfId="0" applyFont="1" applyBorder="1" applyAlignment="1">
      <alignment wrapText="1"/>
    </xf>
    <xf numFmtId="44" fontId="9" fillId="0" borderId="0" xfId="0" applyNumberFormat="1" applyFont="1" applyAlignment="1">
      <alignment horizontal="center" vertical="center" wrapText="1"/>
    </xf>
    <xf numFmtId="0" fontId="36" fillId="0" borderId="16" xfId="0" applyFont="1" applyBorder="1" applyAlignment="1">
      <alignment horizontal="right" vertical="center"/>
    </xf>
    <xf numFmtId="44" fontId="36" fillId="20" borderId="90" xfId="0" applyNumberFormat="1" applyFont="1" applyFill="1" applyBorder="1" applyAlignment="1" applyProtection="1">
      <alignment vertical="center"/>
      <protection hidden="1"/>
    </xf>
    <xf numFmtId="166" fontId="36" fillId="0" borderId="64" xfId="0" applyNumberFormat="1" applyFont="1" applyBorder="1" applyAlignment="1" applyProtection="1">
      <alignment vertical="center"/>
      <protection hidden="1"/>
    </xf>
    <xf numFmtId="166" fontId="36" fillId="0" borderId="17" xfId="0" applyNumberFormat="1" applyFont="1" applyBorder="1" applyAlignment="1" applyProtection="1">
      <alignment vertical="center"/>
      <protection hidden="1"/>
    </xf>
    <xf numFmtId="44" fontId="8" fillId="21" borderId="5" xfId="1" applyFont="1" applyFill="1" applyBorder="1" applyAlignment="1" applyProtection="1">
      <alignment vertical="center" wrapText="1"/>
      <protection hidden="1"/>
    </xf>
    <xf numFmtId="44" fontId="9" fillId="21" borderId="17" xfId="0" applyNumberFormat="1" applyFont="1" applyFill="1" applyBorder="1" applyAlignment="1" applyProtection="1">
      <alignment horizontal="left" vertical="center"/>
      <protection hidden="1"/>
    </xf>
    <xf numFmtId="44" fontId="9" fillId="22" borderId="17" xfId="0" applyNumberFormat="1" applyFont="1" applyFill="1" applyBorder="1" applyAlignment="1" applyProtection="1">
      <alignment horizontal="left"/>
      <protection hidden="1"/>
    </xf>
    <xf numFmtId="44" fontId="36" fillId="20" borderId="11" xfId="0" applyNumberFormat="1" applyFont="1" applyFill="1" applyBorder="1" applyAlignment="1">
      <alignment vertical="center"/>
    </xf>
    <xf numFmtId="0" fontId="8" fillId="6" borderId="5" xfId="0" applyFont="1" applyFill="1" applyBorder="1" applyAlignment="1">
      <alignment wrapText="1"/>
    </xf>
    <xf numFmtId="0" fontId="8" fillId="6" borderId="5" xfId="0" applyFont="1" applyFill="1" applyBorder="1"/>
    <xf numFmtId="44" fontId="8" fillId="0" borderId="23" xfId="1" applyFont="1" applyBorder="1" applyAlignment="1" applyProtection="1">
      <alignment horizontal="center" vertical="center" wrapText="1"/>
    </xf>
    <xf numFmtId="44" fontId="8" fillId="4" borderId="5" xfId="1" applyFont="1" applyFill="1" applyBorder="1" applyAlignment="1" applyProtection="1">
      <alignment vertical="center" wrapText="1"/>
      <protection hidden="1"/>
    </xf>
    <xf numFmtId="44" fontId="8" fillId="4" borderId="23" xfId="1" applyFont="1" applyFill="1" applyBorder="1" applyAlignment="1" applyProtection="1">
      <alignment vertical="center" wrapText="1"/>
      <protection hidden="1"/>
    </xf>
    <xf numFmtId="0" fontId="8" fillId="4" borderId="21" xfId="0" applyFont="1" applyFill="1" applyBorder="1" applyAlignment="1">
      <alignment horizontal="center" wrapText="1"/>
    </xf>
    <xf numFmtId="0" fontId="8" fillId="4" borderId="8" xfId="0" applyFont="1" applyFill="1" applyBorder="1" applyAlignment="1">
      <alignment horizontal="center" wrapText="1"/>
    </xf>
    <xf numFmtId="0" fontId="8" fillId="4" borderId="7" xfId="0" applyFont="1" applyFill="1" applyBorder="1" applyAlignment="1">
      <alignment horizontal="center" wrapText="1"/>
    </xf>
    <xf numFmtId="0" fontId="8" fillId="4" borderId="42" xfId="0" applyFont="1" applyFill="1" applyBorder="1" applyAlignment="1">
      <alignment horizontal="center" wrapText="1"/>
    </xf>
    <xf numFmtId="0" fontId="8" fillId="23" borderId="5" xfId="0" applyFont="1" applyFill="1" applyBorder="1" applyAlignment="1">
      <alignment wrapText="1"/>
    </xf>
    <xf numFmtId="0" fontId="8" fillId="2" borderId="5" xfId="0" applyFont="1" applyFill="1" applyBorder="1" applyAlignment="1">
      <alignment wrapText="1"/>
    </xf>
    <xf numFmtId="0" fontId="8" fillId="4" borderId="5" xfId="0" applyFont="1" applyFill="1" applyBorder="1" applyAlignment="1">
      <alignment wrapText="1"/>
    </xf>
    <xf numFmtId="44" fontId="8" fillId="4" borderId="6" xfId="1" applyFont="1" applyFill="1" applyBorder="1" applyAlignment="1" applyProtection="1">
      <alignment vertical="center" wrapText="1"/>
      <protection hidden="1"/>
    </xf>
    <xf numFmtId="44" fontId="8" fillId="4" borderId="42" xfId="1" applyFont="1" applyFill="1" applyBorder="1" applyAlignment="1" applyProtection="1">
      <alignment vertical="center" wrapText="1"/>
      <protection hidden="1"/>
    </xf>
    <xf numFmtId="0" fontId="8" fillId="4" borderId="6" xfId="0" applyFont="1" applyFill="1" applyBorder="1" applyAlignment="1">
      <alignment wrapText="1"/>
    </xf>
    <xf numFmtId="0" fontId="8" fillId="4" borderId="8" xfId="0" applyFont="1" applyFill="1" applyBorder="1" applyAlignment="1">
      <alignment wrapText="1"/>
    </xf>
    <xf numFmtId="0" fontId="8" fillId="2" borderId="6" xfId="0" applyFont="1" applyFill="1" applyBorder="1" applyAlignment="1">
      <alignment wrapText="1"/>
    </xf>
    <xf numFmtId="0" fontId="8" fillId="2" borderId="8" xfId="0" applyFont="1" applyFill="1" applyBorder="1" applyAlignment="1">
      <alignment wrapText="1"/>
    </xf>
    <xf numFmtId="44" fontId="8" fillId="2" borderId="6" xfId="1" applyFont="1" applyFill="1" applyBorder="1" applyAlignment="1" applyProtection="1">
      <alignment vertical="center" wrapText="1"/>
      <protection hidden="1"/>
    </xf>
    <xf numFmtId="44" fontId="8" fillId="2" borderId="42" xfId="1" applyFont="1" applyFill="1" applyBorder="1" applyAlignment="1" applyProtection="1">
      <alignment vertical="center" wrapText="1"/>
      <protection hidden="1"/>
    </xf>
    <xf numFmtId="0" fontId="8" fillId="23" borderId="6" xfId="0" applyFont="1" applyFill="1" applyBorder="1" applyAlignment="1">
      <alignment wrapText="1"/>
    </xf>
    <xf numFmtId="0" fontId="8" fillId="23" borderId="8" xfId="0" applyFont="1" applyFill="1" applyBorder="1" applyAlignment="1">
      <alignment wrapText="1"/>
    </xf>
    <xf numFmtId="44" fontId="7" fillId="23" borderId="6" xfId="1" applyFont="1" applyFill="1" applyBorder="1" applyAlignment="1" applyProtection="1">
      <alignment vertical="center" wrapText="1"/>
      <protection hidden="1"/>
    </xf>
    <xf numFmtId="44" fontId="7" fillId="23" borderId="42" xfId="1" applyFont="1" applyFill="1" applyBorder="1" applyAlignment="1" applyProtection="1">
      <alignment vertical="center" wrapText="1"/>
      <protection hidden="1"/>
    </xf>
    <xf numFmtId="0" fontId="8" fillId="23" borderId="70" xfId="0" applyFont="1" applyFill="1" applyBorder="1" applyAlignment="1">
      <alignment horizontal="center" wrapText="1"/>
    </xf>
    <xf numFmtId="0" fontId="8" fillId="23" borderId="69" xfId="0" applyFont="1" applyFill="1" applyBorder="1" applyAlignment="1">
      <alignment horizontal="center" wrapText="1"/>
    </xf>
    <xf numFmtId="0" fontId="8" fillId="23" borderId="71" xfId="0" applyFont="1" applyFill="1" applyBorder="1" applyAlignment="1">
      <alignment horizontal="center" wrapText="1"/>
    </xf>
    <xf numFmtId="44" fontId="7" fillId="0" borderId="5" xfId="1" applyFont="1" applyBorder="1" applyAlignment="1" applyProtection="1">
      <alignment vertical="center" wrapText="1"/>
      <protection hidden="1"/>
    </xf>
    <xf numFmtId="44" fontId="7" fillId="0" borderId="23" xfId="1" applyFont="1" applyBorder="1" applyAlignment="1" applyProtection="1">
      <alignment vertical="center" wrapText="1"/>
      <protection hidden="1"/>
    </xf>
    <xf numFmtId="44" fontId="8" fillId="2" borderId="5" xfId="1" applyFont="1" applyFill="1" applyBorder="1" applyAlignment="1" applyProtection="1">
      <alignment vertical="center" wrapText="1"/>
      <protection hidden="1"/>
    </xf>
    <xf numFmtId="44" fontId="8" fillId="2" borderId="23" xfId="1" applyFont="1" applyFill="1" applyBorder="1" applyAlignment="1" applyProtection="1">
      <alignment vertical="center" wrapText="1"/>
      <protection hidden="1"/>
    </xf>
    <xf numFmtId="9" fontId="7" fillId="23" borderId="5" xfId="2" applyFont="1" applyFill="1" applyBorder="1" applyAlignment="1" applyProtection="1">
      <alignment vertical="center" wrapText="1"/>
      <protection hidden="1"/>
    </xf>
    <xf numFmtId="9" fontId="7" fillId="23" borderId="23" xfId="2" applyFont="1" applyFill="1" applyBorder="1" applyAlignment="1" applyProtection="1">
      <alignment vertical="center" wrapText="1"/>
      <protection hidden="1"/>
    </xf>
    <xf numFmtId="44" fontId="7" fillId="0" borderId="6" xfId="1" applyFont="1" applyBorder="1" applyAlignment="1" applyProtection="1">
      <alignment vertical="center" wrapText="1"/>
      <protection hidden="1"/>
    </xf>
    <xf numFmtId="44" fontId="7" fillId="0" borderId="42" xfId="1" applyFont="1" applyBorder="1" applyAlignment="1" applyProtection="1">
      <alignment vertical="center" wrapText="1"/>
      <protection hidden="1"/>
    </xf>
    <xf numFmtId="44" fontId="8" fillId="22" borderId="5" xfId="1" applyFont="1" applyFill="1" applyBorder="1" applyAlignment="1" applyProtection="1">
      <alignment vertical="center" wrapText="1"/>
      <protection hidden="1"/>
    </xf>
    <xf numFmtId="0" fontId="0" fillId="22" borderId="23" xfId="0" applyFill="1" applyBorder="1" applyAlignment="1" applyProtection="1">
      <alignment vertical="center" wrapText="1"/>
      <protection hidden="1"/>
    </xf>
    <xf numFmtId="0" fontId="7" fillId="2" borderId="21"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8" fillId="21" borderId="36" xfId="0" applyFont="1" applyFill="1" applyBorder="1" applyAlignment="1" applyProtection="1">
      <alignment horizontal="left" vertical="center" wrapText="1"/>
      <protection locked="0"/>
    </xf>
    <xf numFmtId="0" fontId="0" fillId="21" borderId="5" xfId="0" applyFill="1" applyBorder="1" applyAlignment="1">
      <alignment vertical="center" wrapText="1"/>
    </xf>
    <xf numFmtId="44" fontId="8" fillId="0" borderId="6" xfId="1" applyFont="1" applyBorder="1" applyAlignment="1" applyProtection="1">
      <alignment vertical="center" wrapText="1"/>
    </xf>
    <xf numFmtId="44" fontId="8" fillId="0" borderId="42" xfId="1" applyFont="1" applyBorder="1" applyAlignment="1" applyProtection="1">
      <alignment vertical="center" wrapText="1"/>
    </xf>
    <xf numFmtId="0" fontId="12" fillId="2" borderId="21" xfId="4" applyFont="1"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42" xfId="0" applyBorder="1" applyAlignment="1" applyProtection="1">
      <alignment vertical="top" wrapText="1"/>
      <protection locked="0"/>
    </xf>
    <xf numFmtId="0" fontId="8" fillId="2" borderId="36"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23" xfId="0" applyFont="1" applyFill="1" applyBorder="1" applyAlignment="1" applyProtection="1">
      <alignment horizontal="left" vertical="top" wrapText="1"/>
      <protection locked="0"/>
    </xf>
    <xf numFmtId="0" fontId="8" fillId="0" borderId="2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2" borderId="21"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42" xfId="0" applyFont="1" applyFill="1" applyBorder="1" applyAlignment="1" applyProtection="1">
      <alignment vertical="center" wrapText="1"/>
      <protection locked="0"/>
    </xf>
    <xf numFmtId="0" fontId="9" fillId="5" borderId="18" xfId="0" applyFont="1" applyFill="1" applyBorder="1" applyAlignment="1">
      <alignment vertical="center"/>
    </xf>
    <xf numFmtId="0" fontId="9" fillId="5" borderId="27" xfId="0" applyFont="1" applyFill="1" applyBorder="1" applyAlignment="1">
      <alignment vertical="center"/>
    </xf>
    <xf numFmtId="0" fontId="9" fillId="5" borderId="89" xfId="0" applyFont="1" applyFill="1" applyBorder="1" applyAlignment="1">
      <alignment vertical="center"/>
    </xf>
    <xf numFmtId="0" fontId="8" fillId="2" borderId="21"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2" xfId="0" applyFont="1" applyFill="1" applyBorder="1" applyAlignment="1" applyProtection="1">
      <alignment horizontal="left" vertical="top" wrapText="1"/>
      <protection locked="0"/>
    </xf>
    <xf numFmtId="0" fontId="8" fillId="16" borderId="6" xfId="0" applyFont="1" applyFill="1" applyBorder="1" applyAlignment="1" applyProtection="1">
      <alignment horizontal="left" vertical="top" wrapText="1"/>
      <protection locked="0"/>
    </xf>
    <xf numFmtId="0" fontId="0" fillId="16" borderId="42" xfId="0" applyFill="1" applyBorder="1" applyAlignment="1" applyProtection="1">
      <alignment horizontal="left" vertical="top" wrapText="1"/>
      <protection locked="0"/>
    </xf>
    <xf numFmtId="0" fontId="8" fillId="17" borderId="6" xfId="0" applyFont="1" applyFill="1" applyBorder="1" applyAlignment="1" applyProtection="1">
      <alignment horizontal="left" vertical="top" wrapText="1"/>
      <protection locked="0"/>
    </xf>
    <xf numFmtId="0" fontId="0" fillId="17" borderId="42" xfId="0" applyFill="1" applyBorder="1" applyAlignment="1" applyProtection="1">
      <alignment horizontal="left" vertical="top" wrapText="1"/>
      <protection locked="0"/>
    </xf>
    <xf numFmtId="0" fontId="9" fillId="5" borderId="7"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9" fillId="5" borderId="6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9" fillId="5" borderId="68" xfId="0" applyFont="1" applyFill="1" applyBorder="1" applyAlignment="1">
      <alignment vertical="center" wrapText="1"/>
    </xf>
    <xf numFmtId="0" fontId="9" fillId="5" borderId="19" xfId="0" applyFont="1" applyFill="1" applyBorder="1" applyAlignment="1">
      <alignment vertical="center" wrapText="1"/>
    </xf>
    <xf numFmtId="0" fontId="8" fillId="0" borderId="36"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9" fillId="5" borderId="27" xfId="0" applyFont="1" applyFill="1" applyBorder="1" applyAlignment="1">
      <alignment vertical="center" wrapText="1"/>
    </xf>
    <xf numFmtId="0" fontId="20" fillId="5" borderId="75" xfId="4" applyFont="1" applyFill="1" applyBorder="1" applyAlignment="1" applyProtection="1">
      <alignment horizontal="center" vertical="center" wrapText="1"/>
      <protection locked="0"/>
    </xf>
    <xf numFmtId="0" fontId="20" fillId="5" borderId="69" xfId="4" applyFont="1" applyFill="1" applyBorder="1" applyAlignment="1" applyProtection="1">
      <alignment horizontal="center" vertical="center" wrapText="1"/>
      <protection locked="0"/>
    </xf>
    <xf numFmtId="0" fontId="20" fillId="5" borderId="71" xfId="4" applyFont="1" applyFill="1" applyBorder="1" applyAlignment="1" applyProtection="1">
      <alignment horizontal="center" vertical="center" wrapText="1"/>
      <protection locked="0"/>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8" xfId="0" applyFont="1" applyFill="1" applyBorder="1" applyAlignment="1">
      <alignment vertical="center" wrapText="1"/>
    </xf>
    <xf numFmtId="0" fontId="0" fillId="0" borderId="27" xfId="0" applyBorder="1" applyAlignment="1">
      <alignment wrapText="1"/>
    </xf>
    <xf numFmtId="0" fontId="12" fillId="2" borderId="7" xfId="4" applyFont="1" applyFill="1" applyBorder="1" applyAlignment="1" applyProtection="1">
      <alignment vertical="top" wrapText="1"/>
      <protection locked="0"/>
    </xf>
    <xf numFmtId="0" fontId="12" fillId="2" borderId="42" xfId="4" applyFont="1" applyFill="1" applyBorder="1" applyAlignment="1" applyProtection="1">
      <alignment vertical="top" wrapText="1"/>
      <protection locked="0"/>
    </xf>
    <xf numFmtId="0" fontId="8" fillId="5" borderId="35" xfId="0" applyFont="1" applyFill="1" applyBorder="1" applyAlignment="1">
      <alignment horizontal="center" wrapText="1"/>
    </xf>
    <xf numFmtId="0" fontId="8" fillId="5" borderId="22" xfId="0" applyFont="1" applyFill="1" applyBorder="1" applyAlignment="1">
      <alignment horizontal="center" wrapText="1"/>
    </xf>
    <xf numFmtId="0" fontId="18" fillId="4" borderId="35" xfId="0" applyFont="1" applyFill="1" applyBorder="1" applyAlignment="1">
      <alignment horizontal="left" wrapText="1"/>
    </xf>
    <xf numFmtId="0" fontId="18" fillId="4" borderId="28" xfId="0" applyFont="1" applyFill="1" applyBorder="1" applyAlignment="1">
      <alignment horizontal="left" wrapText="1"/>
    </xf>
    <xf numFmtId="0" fontId="12" fillId="2" borderId="36" xfId="4" applyFont="1" applyFill="1" applyBorder="1" applyAlignment="1" applyProtection="1">
      <alignment horizontal="left" vertical="top" wrapText="1"/>
      <protection locked="0"/>
    </xf>
    <xf numFmtId="0" fontId="12" fillId="2" borderId="5" xfId="4" applyFont="1" applyFill="1" applyBorder="1" applyAlignment="1" applyProtection="1">
      <alignment horizontal="left" vertical="top" wrapText="1"/>
      <protection locked="0"/>
    </xf>
    <xf numFmtId="0" fontId="12" fillId="2" borderId="23" xfId="4" applyFont="1" applyFill="1" applyBorder="1" applyAlignment="1" applyProtection="1">
      <alignment horizontal="left" vertical="top" wrapText="1"/>
      <protection locked="0"/>
    </xf>
    <xf numFmtId="0" fontId="9" fillId="5" borderId="27" xfId="0" applyFont="1" applyFill="1" applyBorder="1" applyAlignment="1">
      <alignment horizontal="center" vertical="center" wrapText="1"/>
    </xf>
    <xf numFmtId="0" fontId="12" fillId="2" borderId="21" xfId="4" applyFont="1"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44" fontId="7" fillId="0" borderId="5" xfId="0" applyNumberFormat="1" applyFont="1" applyBorder="1" applyAlignment="1" applyProtection="1">
      <alignment horizontal="left" wrapText="1"/>
      <protection hidden="1"/>
    </xf>
    <xf numFmtId="44" fontId="7" fillId="0" borderId="23" xfId="0" applyNumberFormat="1" applyFont="1" applyBorder="1" applyAlignment="1" applyProtection="1">
      <alignment horizontal="left" wrapText="1"/>
      <protection hidden="1"/>
    </xf>
    <xf numFmtId="0" fontId="8" fillId="4" borderId="29" xfId="1" applyNumberFormat="1" applyFont="1" applyFill="1" applyBorder="1" applyAlignment="1" applyProtection="1">
      <alignment wrapText="1"/>
      <protection hidden="1"/>
    </xf>
    <xf numFmtId="10" fontId="8" fillId="4" borderId="25" xfId="1" applyNumberFormat="1" applyFont="1" applyFill="1" applyBorder="1" applyAlignment="1" applyProtection="1">
      <alignment wrapText="1"/>
      <protection hidden="1"/>
    </xf>
    <xf numFmtId="0" fontId="12" fillId="2" borderId="43" xfId="4" applyFont="1" applyFill="1"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44" xfId="0" applyBorder="1" applyAlignment="1" applyProtection="1">
      <alignment vertical="top" wrapText="1"/>
      <protection locked="0"/>
    </xf>
    <xf numFmtId="0" fontId="9" fillId="4" borderId="3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2" xfId="0" applyFont="1" applyFill="1" applyBorder="1" applyAlignment="1">
      <alignment horizontal="center" vertical="center" wrapText="1"/>
    </xf>
    <xf numFmtId="44" fontId="8" fillId="0" borderId="5" xfId="1" applyFont="1" applyBorder="1" applyAlignment="1" applyProtection="1">
      <alignment vertical="center" wrapText="1"/>
    </xf>
    <xf numFmtId="44" fontId="8" fillId="0" borderId="23" xfId="1" applyFont="1" applyBorder="1" applyAlignment="1" applyProtection="1">
      <alignment vertical="center" wrapText="1"/>
    </xf>
    <xf numFmtId="0" fontId="8" fillId="2" borderId="88"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57" xfId="0" applyFont="1" applyFill="1" applyBorder="1" applyAlignment="1" applyProtection="1">
      <alignment horizontal="left" vertical="top" wrapText="1"/>
      <protection locked="0"/>
    </xf>
    <xf numFmtId="0" fontId="0" fillId="0" borderId="13" xfId="0" applyBorder="1" applyAlignment="1" applyProtection="1">
      <alignment vertical="top" wrapText="1"/>
      <protection locked="0"/>
    </xf>
    <xf numFmtId="0" fontId="0" fillId="0" borderId="65" xfId="0" applyBorder="1" applyAlignment="1" applyProtection="1">
      <alignment vertical="top" wrapText="1"/>
      <protection locked="0"/>
    </xf>
    <xf numFmtId="0" fontId="30" fillId="0" borderId="2" xfId="0" applyFont="1" applyBorder="1" applyAlignment="1">
      <alignment horizontal="center" wrapText="1"/>
    </xf>
    <xf numFmtId="0" fontId="30" fillId="0" borderId="63" xfId="0" applyFont="1" applyBorder="1" applyAlignment="1">
      <alignment horizontal="center" wrapText="1"/>
    </xf>
    <xf numFmtId="0" fontId="9" fillId="5" borderId="37" xfId="0" applyFont="1" applyFill="1" applyBorder="1" applyAlignment="1">
      <alignment horizontal="left" vertical="center"/>
    </xf>
    <xf numFmtId="0" fontId="9" fillId="5" borderId="29" xfId="0" applyFont="1" applyFill="1" applyBorder="1" applyAlignment="1">
      <alignment horizontal="left" vertical="center"/>
    </xf>
    <xf numFmtId="0" fontId="9" fillId="5" borderId="76" xfId="0" applyFont="1" applyFill="1" applyBorder="1" applyAlignment="1">
      <alignment horizontal="left"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9" fillId="5" borderId="8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81" xfId="0" applyFont="1" applyFill="1" applyBorder="1" applyAlignment="1">
      <alignment horizontal="center" vertical="center" wrapText="1"/>
    </xf>
    <xf numFmtId="0" fontId="17" fillId="5" borderId="18" xfId="4" applyFont="1" applyFill="1" applyBorder="1" applyAlignment="1" applyProtection="1">
      <alignment horizontal="center" vertical="center" wrapText="1"/>
      <protection locked="0"/>
    </xf>
    <xf numFmtId="0" fontId="17" fillId="5" borderId="27" xfId="4" applyFont="1" applyFill="1" applyBorder="1" applyAlignment="1" applyProtection="1">
      <alignment horizontal="center" vertical="center" wrapText="1"/>
      <protection locked="0"/>
    </xf>
    <xf numFmtId="0" fontId="17" fillId="5" borderId="19" xfId="4" applyFont="1" applyFill="1" applyBorder="1" applyAlignment="1" applyProtection="1">
      <alignment horizontal="center" vertical="center" wrapText="1"/>
      <protection locked="0"/>
    </xf>
    <xf numFmtId="0" fontId="20" fillId="5" borderId="84" xfId="4" applyFont="1" applyFill="1" applyBorder="1" applyAlignment="1" applyProtection="1">
      <alignment horizontal="center" vertical="center" wrapText="1"/>
      <protection locked="0"/>
    </xf>
    <xf numFmtId="0" fontId="20" fillId="5" borderId="85" xfId="4" applyFont="1" applyFill="1" applyBorder="1" applyAlignment="1" applyProtection="1">
      <alignment horizontal="center" vertical="center" wrapText="1"/>
      <protection locked="0"/>
    </xf>
    <xf numFmtId="0" fontId="20" fillId="5" borderId="86" xfId="4"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87" xfId="0" applyFont="1" applyFill="1" applyBorder="1" applyAlignment="1">
      <alignment horizontal="center" vertical="center" wrapText="1"/>
    </xf>
    <xf numFmtId="0" fontId="8" fillId="0" borderId="21"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9" fillId="4" borderId="35" xfId="0" applyFont="1" applyFill="1" applyBorder="1" applyAlignment="1">
      <alignment horizontal="left" wrapText="1"/>
    </xf>
    <xf numFmtId="0" fontId="19" fillId="4" borderId="28" xfId="0" applyFont="1" applyFill="1" applyBorder="1" applyAlignment="1">
      <alignment horizontal="left" wrapText="1"/>
    </xf>
    <xf numFmtId="0" fontId="9" fillId="5" borderId="36"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4" borderId="35" xfId="0" applyFont="1" applyFill="1" applyBorder="1" applyAlignment="1">
      <alignment horizontal="left" vertical="top" wrapText="1"/>
    </xf>
    <xf numFmtId="0" fontId="19" fillId="4" borderId="28" xfId="0" applyFont="1" applyFill="1" applyBorder="1" applyAlignment="1">
      <alignment horizontal="left" vertical="top" wrapText="1"/>
    </xf>
    <xf numFmtId="0" fontId="8" fillId="4" borderId="3"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64" xfId="0" applyFont="1" applyFill="1" applyBorder="1" applyAlignment="1">
      <alignment horizontal="left" vertical="center" wrapText="1"/>
    </xf>
    <xf numFmtId="0" fontId="10" fillId="8" borderId="3" xfId="0" applyFont="1" applyFill="1" applyBorder="1" applyAlignment="1">
      <alignment horizontal="left" vertical="top" wrapText="1"/>
    </xf>
    <xf numFmtId="0" fontId="12" fillId="8" borderId="0" xfId="0" applyFont="1" applyFill="1" applyAlignment="1">
      <alignment horizontal="left" vertical="top" wrapText="1"/>
    </xf>
    <xf numFmtId="0" fontId="12" fillId="8" borderId="64" xfId="0" applyFont="1" applyFill="1" applyBorder="1" applyAlignment="1">
      <alignment horizontal="left" vertical="top" wrapText="1"/>
    </xf>
    <xf numFmtId="0" fontId="9" fillId="5" borderId="77" xfId="0" applyFont="1" applyFill="1" applyBorder="1" applyAlignment="1">
      <alignment horizontal="center" vertical="center" wrapText="1"/>
    </xf>
    <xf numFmtId="0" fontId="9" fillId="5" borderId="78" xfId="0" applyFont="1" applyFill="1" applyBorder="1" applyAlignment="1">
      <alignment horizontal="center" vertical="center" wrapText="1"/>
    </xf>
    <xf numFmtId="0" fontId="9" fillId="5" borderId="79" xfId="0" applyFont="1" applyFill="1" applyBorder="1" applyAlignment="1">
      <alignment horizontal="center" vertical="center" wrapText="1"/>
    </xf>
    <xf numFmtId="0" fontId="9" fillId="4" borderId="18" xfId="0" applyFont="1" applyFill="1" applyBorder="1" applyAlignment="1">
      <alignment horizontal="left" wrapText="1"/>
    </xf>
    <xf numFmtId="0" fontId="19" fillId="4" borderId="27" xfId="0" applyFont="1" applyFill="1" applyBorder="1" applyAlignment="1">
      <alignment horizontal="left" wrapText="1"/>
    </xf>
    <xf numFmtId="0" fontId="7" fillId="4" borderId="54"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65" xfId="0" applyFont="1" applyFill="1" applyBorder="1" applyAlignment="1" applyProtection="1">
      <alignment horizontal="left" vertical="center"/>
      <protection locked="0"/>
    </xf>
    <xf numFmtId="0" fontId="9" fillId="4" borderId="17" xfId="0" applyFont="1" applyFill="1" applyBorder="1" applyAlignment="1">
      <alignment horizontal="left" vertical="top" wrapText="1"/>
    </xf>
    <xf numFmtId="0" fontId="17" fillId="5" borderId="17" xfId="4" applyFont="1" applyFill="1" applyBorder="1" applyAlignment="1" applyProtection="1">
      <alignment horizontal="center" vertical="center" wrapText="1"/>
      <protection locked="0"/>
    </xf>
    <xf numFmtId="0" fontId="8" fillId="0" borderId="62" xfId="0" applyFont="1" applyBorder="1" applyAlignment="1">
      <alignment vertical="center"/>
    </xf>
    <xf numFmtId="0" fontId="8" fillId="0" borderId="72" xfId="0" applyFont="1" applyBorder="1" applyAlignment="1">
      <alignment vertical="center"/>
    </xf>
    <xf numFmtId="0" fontId="8" fillId="0" borderId="18" xfId="0" applyFont="1" applyBorder="1" applyAlignment="1">
      <alignment horizontal="center" vertical="center"/>
    </xf>
    <xf numFmtId="49" fontId="7" fillId="4" borderId="18" xfId="0" applyNumberFormat="1" applyFont="1" applyFill="1" applyBorder="1" applyAlignment="1" applyProtection="1">
      <alignment horizontal="center" vertical="center"/>
      <protection locked="0"/>
    </xf>
    <xf numFmtId="49" fontId="7" fillId="4" borderId="19" xfId="0" applyNumberFormat="1"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8" fillId="6" borderId="5" xfId="0" applyFont="1" applyFill="1" applyBorder="1" applyAlignment="1">
      <alignment wrapText="1"/>
    </xf>
    <xf numFmtId="44" fontId="7" fillId="0" borderId="5" xfId="0" applyNumberFormat="1" applyFont="1" applyBorder="1" applyAlignment="1" applyProtection="1">
      <alignment wrapText="1"/>
      <protection hidden="1"/>
    </xf>
    <xf numFmtId="44" fontId="7" fillId="0" borderId="23" xfId="0" applyNumberFormat="1" applyFont="1" applyBorder="1" applyAlignment="1" applyProtection="1">
      <alignment wrapText="1"/>
      <protection hidden="1"/>
    </xf>
    <xf numFmtId="0" fontId="8" fillId="6" borderId="21" xfId="0" applyFont="1" applyFill="1" applyBorder="1" applyAlignment="1">
      <alignment horizontal="center" wrapText="1"/>
    </xf>
    <xf numFmtId="0" fontId="8" fillId="6" borderId="7" xfId="0" applyFont="1" applyFill="1" applyBorder="1" applyAlignment="1">
      <alignment horizontal="center" wrapText="1"/>
    </xf>
    <xf numFmtId="0" fontId="8" fillId="6" borderId="42" xfId="0" applyFont="1" applyFill="1" applyBorder="1" applyAlignment="1">
      <alignment horizontal="center" wrapText="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14" fillId="0" borderId="2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4" fillId="0" borderId="1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0" xfId="0" applyFont="1" applyAlignment="1">
      <alignment horizontal="center"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68"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19" fillId="4" borderId="48" xfId="0" applyFont="1" applyFill="1" applyBorder="1" applyAlignment="1">
      <alignment horizontal="left" vertical="center" wrapText="1"/>
    </xf>
    <xf numFmtId="0" fontId="20" fillId="5" borderId="48" xfId="4" applyFont="1" applyFill="1" applyBorder="1" applyAlignment="1" applyProtection="1">
      <alignment horizontal="center" vertical="center" wrapText="1"/>
      <protection locked="0"/>
    </xf>
    <xf numFmtId="0" fontId="20" fillId="5" borderId="49" xfId="4" applyFont="1" applyFill="1" applyBorder="1" applyAlignment="1" applyProtection="1">
      <alignment horizontal="center" vertical="center" wrapText="1"/>
      <protection locked="0"/>
    </xf>
    <xf numFmtId="0" fontId="8" fillId="5" borderId="5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4" fillId="0" borderId="58" xfId="0" applyFont="1" applyBorder="1" applyAlignment="1" applyProtection="1">
      <alignment horizontal="center" vertical="top" wrapText="1"/>
      <protection locked="0"/>
    </xf>
    <xf numFmtId="0" fontId="14" fillId="0" borderId="45" xfId="0" applyFont="1" applyBorder="1" applyAlignment="1" applyProtection="1">
      <alignment horizontal="center" vertical="top" wrapText="1"/>
      <protection locked="0"/>
    </xf>
    <xf numFmtId="0" fontId="14" fillId="0" borderId="0" xfId="0" applyFont="1" applyAlignment="1" applyProtection="1">
      <alignment horizontal="center" vertical="top" wrapText="1"/>
      <protection locked="0"/>
    </xf>
    <xf numFmtId="0" fontId="14" fillId="0" borderId="46" xfId="0" applyFont="1" applyBorder="1" applyAlignment="1" applyProtection="1">
      <alignment horizontal="center" vertical="top" wrapText="1"/>
      <protection locked="0"/>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20" fillId="5" borderId="28" xfId="4" applyFont="1" applyFill="1" applyBorder="1" applyAlignment="1" applyProtection="1">
      <alignment horizontal="center" vertical="center" wrapText="1"/>
      <protection locked="0"/>
    </xf>
    <xf numFmtId="0" fontId="20" fillId="5" borderId="22" xfId="4" applyFont="1" applyFill="1" applyBorder="1" applyAlignment="1" applyProtection="1">
      <alignment horizontal="center" vertical="center" wrapText="1"/>
      <protection locked="0"/>
    </xf>
    <xf numFmtId="0" fontId="7" fillId="2" borderId="36"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2" borderId="88"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wrapText="1"/>
      <protection locked="0"/>
    </xf>
    <xf numFmtId="0" fontId="7" fillId="2" borderId="57" xfId="0" applyFont="1" applyFill="1" applyBorder="1" applyAlignment="1" applyProtection="1">
      <alignment horizontal="left" vertical="top" wrapText="1"/>
      <protection locked="0"/>
    </xf>
    <xf numFmtId="0" fontId="8" fillId="4" borderId="28" xfId="0" applyFont="1" applyFill="1" applyBorder="1" applyAlignment="1">
      <alignment horizontal="left" wrapText="1"/>
    </xf>
    <xf numFmtId="0" fontId="7" fillId="4" borderId="28" xfId="0" applyFont="1" applyFill="1" applyBorder="1" applyAlignment="1">
      <alignment horizontal="left" wrapText="1"/>
    </xf>
    <xf numFmtId="0" fontId="8" fillId="2" borderId="54"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9" fillId="5" borderId="18"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23" fillId="0" borderId="18" xfId="0" applyFont="1" applyBorder="1" applyAlignment="1">
      <alignment horizontal="left" vertical="center"/>
    </xf>
    <xf numFmtId="0" fontId="0" fillId="0" borderId="27" xfId="0" applyBorder="1" applyAlignment="1">
      <alignment horizontal="left"/>
    </xf>
    <xf numFmtId="14" fontId="7" fillId="4" borderId="18" xfId="0" applyNumberFormat="1" applyFont="1" applyFill="1" applyBorder="1" applyAlignment="1">
      <alignment horizontal="center" vertical="center"/>
    </xf>
    <xf numFmtId="14" fontId="7" fillId="4" borderId="27" xfId="0" applyNumberFormat="1" applyFont="1" applyFill="1" applyBorder="1" applyAlignment="1">
      <alignment horizontal="center" vertical="center"/>
    </xf>
    <xf numFmtId="14" fontId="7" fillId="4" borderId="19" xfId="0" applyNumberFormat="1" applyFont="1" applyFill="1" applyBorder="1" applyAlignment="1">
      <alignment horizontal="center" vertical="center"/>
    </xf>
    <xf numFmtId="0" fontId="14" fillId="0" borderId="27" xfId="0" applyFont="1" applyBorder="1" applyAlignment="1" applyProtection="1">
      <alignment horizontal="center" vertical="top"/>
      <protection locked="0"/>
    </xf>
    <xf numFmtId="0" fontId="14" fillId="0" borderId="19" xfId="0" applyFont="1" applyBorder="1" applyAlignment="1" applyProtection="1">
      <alignment horizontal="center" vertical="top"/>
      <protection locked="0"/>
    </xf>
    <xf numFmtId="44" fontId="7" fillId="0" borderId="5" xfId="0" applyNumberFormat="1" applyFont="1" applyBorder="1" applyAlignment="1" applyProtection="1">
      <alignment wrapText="1"/>
      <protection locked="0" hidden="1"/>
    </xf>
    <xf numFmtId="44" fontId="7" fillId="0" borderId="23" xfId="0" applyNumberFormat="1" applyFont="1" applyBorder="1" applyAlignment="1" applyProtection="1">
      <alignment wrapText="1"/>
      <protection locked="0" hidden="1"/>
    </xf>
    <xf numFmtId="0" fontId="9" fillId="4" borderId="18"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9" fillId="4" borderId="27" xfId="0" applyFont="1" applyFill="1" applyBorder="1" applyAlignment="1">
      <alignment horizontal="left" wrapText="1"/>
    </xf>
    <xf numFmtId="0" fontId="9" fillId="4" borderId="19" xfId="0" applyFont="1" applyFill="1" applyBorder="1" applyAlignment="1">
      <alignment horizontal="left" wrapText="1"/>
    </xf>
    <xf numFmtId="0" fontId="9" fillId="4" borderId="3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8" fillId="19" borderId="82" xfId="0" applyFont="1" applyFill="1" applyBorder="1" applyAlignment="1">
      <alignment horizontal="center" vertical="center" wrapText="1"/>
    </xf>
    <xf numFmtId="0" fontId="2" fillId="19" borderId="83" xfId="0" applyFont="1" applyFill="1" applyBorder="1" applyAlignment="1">
      <alignment horizontal="center" vertical="center" wrapText="1"/>
    </xf>
    <xf numFmtId="0" fontId="8" fillId="2" borderId="54"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65" xfId="0" applyFont="1" applyFill="1" applyBorder="1" applyAlignment="1" applyProtection="1">
      <alignment horizontal="left" vertical="top" wrapText="1"/>
      <protection locked="0"/>
    </xf>
    <xf numFmtId="0" fontId="18" fillId="7" borderId="5" xfId="0" applyFont="1" applyFill="1" applyBorder="1" applyAlignment="1">
      <alignment horizontal="center" vertical="center" wrapText="1"/>
    </xf>
    <xf numFmtId="0" fontId="33" fillId="13" borderId="13" xfId="0" applyFont="1" applyFill="1" applyBorder="1" applyAlignment="1">
      <alignment vertical="center"/>
    </xf>
    <xf numFmtId="0" fontId="22" fillId="0" borderId="43" xfId="0" applyFont="1" applyBorder="1" applyAlignment="1" applyProtection="1">
      <alignment horizontal="left" vertical="top"/>
      <protection locked="0"/>
    </xf>
    <xf numFmtId="0" fontId="22" fillId="0" borderId="26" xfId="0" applyFont="1" applyBorder="1" applyAlignment="1" applyProtection="1">
      <alignment horizontal="left" vertical="top"/>
      <protection locked="0"/>
    </xf>
    <xf numFmtId="0" fontId="22" fillId="0" borderId="44" xfId="0" applyFont="1" applyBorder="1" applyAlignment="1" applyProtection="1">
      <alignment horizontal="left" vertical="top"/>
      <protection locked="0"/>
    </xf>
    <xf numFmtId="0" fontId="10" fillId="0" borderId="6" xfId="0" applyFont="1" applyBorder="1" applyAlignment="1">
      <alignment horizontal="center" vertical="center"/>
    </xf>
    <xf numFmtId="0" fontId="36" fillId="0" borderId="8" xfId="0" applyFont="1" applyBorder="1" applyAlignment="1">
      <alignment horizontal="center" vertical="center"/>
    </xf>
    <xf numFmtId="0" fontId="34" fillId="0" borderId="10" xfId="0" applyFont="1" applyBorder="1"/>
    <xf numFmtId="0" fontId="34" fillId="0" borderId="0" xfId="0" applyFont="1"/>
    <xf numFmtId="0" fontId="34" fillId="0" borderId="64" xfId="0" applyFont="1" applyBorder="1"/>
    <xf numFmtId="0" fontId="10" fillId="13" borderId="13" xfId="0" applyFont="1" applyFill="1" applyBorder="1" applyAlignment="1">
      <alignment vertical="center"/>
    </xf>
    <xf numFmtId="0" fontId="36" fillId="13" borderId="7" xfId="0" applyFont="1" applyFill="1" applyBorder="1" applyAlignment="1">
      <alignment vertical="center"/>
    </xf>
    <xf numFmtId="0" fontId="10" fillId="13" borderId="1" xfId="0" applyFont="1" applyFill="1" applyBorder="1" applyAlignment="1">
      <alignment vertical="center" wrapText="1"/>
    </xf>
    <xf numFmtId="0" fontId="36" fillId="13" borderId="1" xfId="0" applyFont="1" applyFill="1" applyBorder="1" applyAlignment="1">
      <alignment vertical="center" wrapText="1"/>
    </xf>
    <xf numFmtId="0" fontId="36" fillId="13" borderId="11" xfId="0" applyFont="1" applyFill="1" applyBorder="1" applyAlignment="1">
      <alignment vertical="center" wrapText="1"/>
    </xf>
    <xf numFmtId="0" fontId="12" fillId="0" borderId="13"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10" fillId="13" borderId="7" xfId="0" applyFont="1" applyFill="1" applyBorder="1" applyAlignment="1">
      <alignment vertical="center"/>
    </xf>
    <xf numFmtId="0" fontId="34" fillId="0" borderId="21" xfId="0" applyFont="1" applyBorder="1"/>
    <xf numFmtId="0" fontId="34" fillId="0" borderId="8" xfId="0" applyFont="1" applyBorder="1"/>
    <xf numFmtId="0" fontId="36" fillId="0" borderId="6" xfId="0" applyFont="1" applyBorder="1" applyAlignment="1">
      <alignment horizontal="center" vertical="center" wrapText="1"/>
    </xf>
    <xf numFmtId="0" fontId="36" fillId="0" borderId="8" xfId="0" applyFont="1" applyBorder="1" applyAlignment="1">
      <alignment horizontal="center" vertical="center" wrapText="1"/>
    </xf>
    <xf numFmtId="0" fontId="36" fillId="10" borderId="7" xfId="0" applyFont="1" applyFill="1" applyBorder="1" applyAlignment="1" applyProtection="1">
      <alignment vertical="center"/>
      <protection hidden="1"/>
    </xf>
    <xf numFmtId="0" fontId="36" fillId="10" borderId="8" xfId="0" applyFont="1" applyFill="1" applyBorder="1" applyAlignment="1" applyProtection="1">
      <alignment vertical="center"/>
      <protection hidden="1"/>
    </xf>
    <xf numFmtId="0" fontId="36" fillId="10" borderId="13" xfId="0" applyFont="1" applyFill="1" applyBorder="1" applyAlignment="1" applyProtection="1">
      <alignment vertical="center"/>
      <protection hidden="1"/>
    </xf>
    <xf numFmtId="0" fontId="36" fillId="10" borderId="14" xfId="0" applyFont="1" applyFill="1" applyBorder="1" applyAlignment="1" applyProtection="1">
      <alignment vertical="center"/>
      <protection hidden="1"/>
    </xf>
    <xf numFmtId="0" fontId="34" fillId="0" borderId="20" xfId="0" applyFont="1" applyBorder="1"/>
    <xf numFmtId="0" fontId="34" fillId="0" borderId="1" xfId="0" applyFont="1" applyBorder="1"/>
    <xf numFmtId="0" fontId="34" fillId="0" borderId="66" xfId="0" applyFont="1" applyBorder="1"/>
    <xf numFmtId="0" fontId="36" fillId="0" borderId="6" xfId="0" applyFont="1" applyBorder="1" applyAlignment="1">
      <alignment vertical="center"/>
    </xf>
    <xf numFmtId="0" fontId="36" fillId="0" borderId="7" xfId="0" applyFont="1" applyBorder="1" applyAlignment="1">
      <alignment vertical="center"/>
    </xf>
    <xf numFmtId="0" fontId="36" fillId="0" borderId="52" xfId="0" applyFont="1" applyBorder="1" applyAlignment="1">
      <alignment vertical="center"/>
    </xf>
    <xf numFmtId="0" fontId="34" fillId="0" borderId="6" xfId="0" applyFont="1" applyBorder="1"/>
    <xf numFmtId="0" fontId="34" fillId="0" borderId="7" xfId="0" applyFont="1" applyBorder="1"/>
    <xf numFmtId="0" fontId="34" fillId="0" borderId="42" xfId="0" applyFont="1" applyBorder="1"/>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65" xfId="0" applyFont="1" applyBorder="1" applyAlignment="1">
      <alignment vertical="center" wrapText="1"/>
    </xf>
    <xf numFmtId="0" fontId="36" fillId="0" borderId="6" xfId="0" applyFont="1" applyBorder="1" applyAlignment="1">
      <alignment horizontal="center" vertical="center"/>
    </xf>
    <xf numFmtId="0" fontId="10" fillId="0" borderId="18" xfId="0" applyFont="1" applyBorder="1" applyAlignment="1" applyProtection="1">
      <alignment horizontal="right" vertical="center"/>
      <protection hidden="1"/>
    </xf>
    <xf numFmtId="0" fontId="36" fillId="0" borderId="27" xfId="0" applyFont="1" applyBorder="1" applyAlignment="1" applyProtection="1">
      <alignment horizontal="right" vertical="center"/>
      <protection hidden="1"/>
    </xf>
    <xf numFmtId="0" fontId="36" fillId="0" borderId="19" xfId="0" applyFont="1" applyBorder="1" applyAlignment="1" applyProtection="1">
      <alignment horizontal="right" vertical="center"/>
      <protection hidden="1"/>
    </xf>
    <xf numFmtId="0" fontId="10" fillId="0" borderId="6" xfId="0" applyFont="1" applyBorder="1"/>
    <xf numFmtId="0" fontId="36" fillId="0" borderId="7" xfId="0" applyFont="1" applyBorder="1"/>
    <xf numFmtId="0" fontId="36" fillId="0" borderId="52" xfId="0" applyFont="1" applyBorder="1"/>
    <xf numFmtId="44" fontId="36" fillId="20" borderId="7" xfId="0" applyNumberFormat="1" applyFont="1" applyFill="1" applyBorder="1" applyAlignment="1" applyProtection="1">
      <alignment horizontal="right"/>
      <protection hidden="1"/>
    </xf>
    <xf numFmtId="0" fontId="36" fillId="20" borderId="42" xfId="0" applyFont="1" applyFill="1" applyBorder="1" applyAlignment="1" applyProtection="1">
      <alignment horizontal="right"/>
      <protection hidden="1"/>
    </xf>
    <xf numFmtId="0" fontId="36" fillId="0" borderId="12" xfId="0" applyFont="1" applyBorder="1"/>
    <xf numFmtId="0" fontId="36" fillId="0" borderId="13" xfId="0" applyFont="1" applyBorder="1"/>
    <xf numFmtId="0" fontId="36" fillId="0" borderId="56" xfId="0" applyFont="1" applyBorder="1"/>
    <xf numFmtId="44" fontId="36" fillId="0" borderId="13" xfId="0" applyNumberFormat="1" applyFont="1" applyBorder="1" applyProtection="1">
      <protection hidden="1"/>
    </xf>
    <xf numFmtId="0" fontId="36" fillId="0" borderId="65" xfId="0" applyFont="1" applyBorder="1" applyProtection="1">
      <protection hidden="1"/>
    </xf>
    <xf numFmtId="0" fontId="36" fillId="14" borderId="7" xfId="0" applyFont="1" applyFill="1" applyBorder="1" applyAlignment="1">
      <alignment vertical="center" wrapText="1"/>
    </xf>
    <xf numFmtId="0" fontId="36" fillId="14" borderId="42" xfId="0" applyFont="1" applyFill="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42" xfId="0" applyFont="1" applyBorder="1" applyAlignment="1">
      <alignment vertical="center" wrapText="1"/>
    </xf>
    <xf numFmtId="0" fontId="36" fillId="0" borderId="7" xfId="0" applyFont="1" applyBorder="1" applyAlignment="1">
      <alignment horizontal="center" vertical="center" wrapText="1"/>
    </xf>
    <xf numFmtId="0" fontId="36" fillId="0" borderId="6" xfId="0" applyFont="1" applyBorder="1"/>
    <xf numFmtId="0" fontId="0" fillId="0" borderId="7" xfId="0" applyBorder="1"/>
    <xf numFmtId="0" fontId="0" fillId="0" borderId="52" xfId="0" applyBorder="1"/>
    <xf numFmtId="0" fontId="36" fillId="0" borderId="20" xfId="0" applyFont="1" applyBorder="1" applyAlignment="1">
      <alignment horizontal="center" vertical="center"/>
    </xf>
    <xf numFmtId="0" fontId="36" fillId="0" borderId="1" xfId="0" applyFont="1" applyBorder="1" applyAlignment="1">
      <alignment horizontal="center" vertical="center"/>
    </xf>
    <xf numFmtId="0" fontId="36" fillId="0" borderId="55" xfId="0" applyFont="1" applyBorder="1" applyAlignment="1">
      <alignment horizontal="center" vertical="center"/>
    </xf>
    <xf numFmtId="0" fontId="36" fillId="0" borderId="66" xfId="0" applyFont="1" applyBorder="1" applyAlignment="1">
      <alignment horizontal="center" vertical="center"/>
    </xf>
    <xf numFmtId="0" fontId="37" fillId="0" borderId="2" xfId="0" applyFont="1" applyBorder="1" applyAlignment="1">
      <alignment horizontal="center" vertical="center"/>
    </xf>
    <xf numFmtId="0" fontId="38" fillId="0" borderId="2" xfId="0" applyFont="1" applyBorder="1" applyAlignment="1">
      <alignment horizontal="center" vertical="center"/>
    </xf>
    <xf numFmtId="0" fontId="38" fillId="0" borderId="63" xfId="0" applyFont="1" applyBorder="1" applyAlignment="1">
      <alignment horizontal="center" vertical="center"/>
    </xf>
    <xf numFmtId="0" fontId="10" fillId="14" borderId="7" xfId="0" applyFont="1" applyFill="1" applyBorder="1" applyAlignment="1">
      <alignment vertical="center"/>
    </xf>
    <xf numFmtId="0" fontId="36" fillId="14" borderId="7" xfId="0" applyFont="1" applyFill="1" applyBorder="1" applyAlignment="1">
      <alignment vertical="center"/>
    </xf>
    <xf numFmtId="0" fontId="36" fillId="14" borderId="42" xfId="0" applyFont="1" applyFill="1" applyBorder="1" applyAlignment="1">
      <alignment vertical="center"/>
    </xf>
    <xf numFmtId="0" fontId="39" fillId="0" borderId="0" xfId="0" applyFont="1" applyAlignment="1">
      <alignment horizontal="right"/>
    </xf>
    <xf numFmtId="0" fontId="35" fillId="0" borderId="0" xfId="0" applyFont="1" applyAlignment="1">
      <alignment horizontal="right"/>
    </xf>
    <xf numFmtId="0" fontId="35" fillId="0" borderId="64" xfId="0" applyFont="1" applyBorder="1" applyAlignment="1">
      <alignment horizontal="right"/>
    </xf>
    <xf numFmtId="0" fontId="36" fillId="10" borderId="6" xfId="0" applyFont="1" applyFill="1" applyBorder="1" applyAlignment="1">
      <alignment vertical="center"/>
    </xf>
    <xf numFmtId="0" fontId="0" fillId="0" borderId="7" xfId="0" applyBorder="1" applyAlignment="1">
      <alignment vertical="center"/>
    </xf>
    <xf numFmtId="0" fontId="0" fillId="0" borderId="42" xfId="0" applyBorder="1" applyAlignment="1">
      <alignment vertical="center"/>
    </xf>
    <xf numFmtId="0" fontId="36" fillId="10" borderId="7" xfId="0" applyFont="1" applyFill="1" applyBorder="1" applyAlignment="1">
      <alignment vertical="center"/>
    </xf>
    <xf numFmtId="0" fontId="36" fillId="10" borderId="42" xfId="0" applyFont="1" applyFill="1" applyBorder="1" applyAlignment="1">
      <alignment vertical="center"/>
    </xf>
    <xf numFmtId="0" fontId="10" fillId="0" borderId="12" xfId="0" applyFont="1" applyBorder="1" applyAlignment="1">
      <alignment vertical="center" wrapText="1"/>
    </xf>
    <xf numFmtId="0" fontId="36" fillId="0" borderId="13" xfId="0" applyFont="1" applyBorder="1" applyAlignment="1">
      <alignment vertical="center" wrapText="1"/>
    </xf>
    <xf numFmtId="0" fontId="36" fillId="0" borderId="65" xfId="0" applyFont="1" applyBorder="1" applyAlignment="1">
      <alignment vertical="center" wrapText="1"/>
    </xf>
  </cellXfs>
  <cellStyles count="6">
    <cellStyle name="Accent6" xfId="3" builtinId="49"/>
    <cellStyle name="Comma" xfId="5"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E19DD1"/>
      <color rgb="FF0000FF"/>
      <color rgb="FFCC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section-200.453" TargetMode="External"/><Relationship Id="rId13" Type="http://schemas.openxmlformats.org/officeDocument/2006/relationships/hyperlink" Target="https://www.ecfr.gov/current/title-2/section-200.405" TargetMode="External"/><Relationship Id="rId18" Type="http://schemas.openxmlformats.org/officeDocument/2006/relationships/hyperlink" Target="https://www.ecfr.gov/current/title-2/section-200.414" TargetMode="External"/><Relationship Id="rId26" Type="http://schemas.openxmlformats.org/officeDocument/2006/relationships/comments" Target="../comments1.xml"/><Relationship Id="rId3" Type="http://schemas.openxmlformats.org/officeDocument/2006/relationships/hyperlink" Target="https://www.ecfr.gov/current/title-2/subtitle-A/chapter-II/part-200" TargetMode="External"/><Relationship Id="rId21" Type="http://schemas.openxmlformats.org/officeDocument/2006/relationships/hyperlink" Target="https://www.ecfr.gov/current/title-2/section-200.475" TargetMode="External"/><Relationship Id="rId7" Type="http://schemas.openxmlformats.org/officeDocument/2006/relationships/hyperlink" Target="https://www.ecfr.gov/current/title-2/section-200.439" TargetMode="External"/><Relationship Id="rId12" Type="http://schemas.openxmlformats.org/officeDocument/2006/relationships/hyperlink" Target="https://www.ecfr.gov/current/title-2/section-200.405" TargetMode="External"/><Relationship Id="rId17" Type="http://schemas.openxmlformats.org/officeDocument/2006/relationships/hyperlink" Target="https://www.ecfr.gov/current/title-2/section-200.414" TargetMode="External"/><Relationship Id="rId25" Type="http://schemas.openxmlformats.org/officeDocument/2006/relationships/vmlDrawing" Target="../drawings/vmlDrawing1.vml"/><Relationship Id="rId2" Type="http://schemas.openxmlformats.org/officeDocument/2006/relationships/hyperlink" Target="https://www.ecfr.gov/current/title-2/subtitle-A/chapter-II/part-200" TargetMode="External"/><Relationship Id="rId16" Type="http://schemas.openxmlformats.org/officeDocument/2006/relationships/hyperlink" Target="https://www.ecfr.gov/current/title-2/section-1201.80" TargetMode="External"/><Relationship Id="rId20" Type="http://schemas.openxmlformats.org/officeDocument/2006/relationships/hyperlink" Target="https://www.ecfr.gov/current/title-2/subtitle-A/chapter-II/part-200/subpart-E/subject-group-ECFR1f52baf5ea70fff/section-200.400" TargetMode="External"/><Relationship Id="rId1" Type="http://schemas.openxmlformats.org/officeDocument/2006/relationships/hyperlink" Target="https://www.ecfr.gov/current/title-2/subtitle-A/chapter-II/part-200" TargetMode="External"/><Relationship Id="rId6" Type="http://schemas.openxmlformats.org/officeDocument/2006/relationships/hyperlink" Target="https://www.ecfr.gov/current/title-2/section-200.439" TargetMode="External"/><Relationship Id="rId11" Type="http://schemas.openxmlformats.org/officeDocument/2006/relationships/hyperlink" Target="https://www.ecfr.gov/current/title-2/section-200.331" TargetMode="External"/><Relationship Id="rId24" Type="http://schemas.openxmlformats.org/officeDocument/2006/relationships/printerSettings" Target="../printerSettings/printerSettings1.bin"/><Relationship Id="rId5" Type="http://schemas.openxmlformats.org/officeDocument/2006/relationships/hyperlink" Target="https://www.ecfr.gov/current/title-2/section-200.431" TargetMode="External"/><Relationship Id="rId15" Type="http://schemas.openxmlformats.org/officeDocument/2006/relationships/hyperlink" Target="https://www.ecfr.gov/current/title-2/section-200.307" TargetMode="External"/><Relationship Id="rId23" Type="http://schemas.openxmlformats.org/officeDocument/2006/relationships/hyperlink" Target="https://www.ecfr.gov/current/title-2/section-1201.80" TargetMode="External"/><Relationship Id="rId10" Type="http://schemas.openxmlformats.org/officeDocument/2006/relationships/hyperlink" Target="https://www.ecfr.gov/current/title-2/section-200.331" TargetMode="External"/><Relationship Id="rId19" Type="http://schemas.openxmlformats.org/officeDocument/2006/relationships/hyperlink" Target="https://www.ecfr.gov/current/title-45/part-75/subpart-E" TargetMode="External"/><Relationship Id="rId4" Type="http://schemas.openxmlformats.org/officeDocument/2006/relationships/hyperlink" Target="https://www.ecfr.gov/current/title-2/section-200.431" TargetMode="External"/><Relationship Id="rId9" Type="http://schemas.openxmlformats.org/officeDocument/2006/relationships/hyperlink" Target="https://www.ecfr.gov/current/title-2/section-200.453" TargetMode="External"/><Relationship Id="rId14" Type="http://schemas.openxmlformats.org/officeDocument/2006/relationships/hyperlink" Target="https://www.ecfr.gov/current/title-2/section-200.307" TargetMode="External"/><Relationship Id="rId22" Type="http://schemas.openxmlformats.org/officeDocument/2006/relationships/hyperlink" Target="https://www.ecfr.gov/current/title-2/section-200.4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9467-1816-4DAD-9FB1-AC77CA097442}">
  <sheetPr>
    <pageSetUpPr fitToPage="1"/>
  </sheetPr>
  <dimension ref="A1:S451"/>
  <sheetViews>
    <sheetView tabSelected="1" topLeftCell="B4" zoomScaleNormal="100" workbookViewId="0">
      <selection activeCell="B4" sqref="B4:K4"/>
    </sheetView>
  </sheetViews>
  <sheetFormatPr defaultColWidth="9.26953125" defaultRowHeight="14.5" x14ac:dyDescent="0.35"/>
  <cols>
    <col min="1" max="1" width="24.7265625" style="1" customWidth="1"/>
    <col min="2" max="2" width="34.26953125" style="1" customWidth="1"/>
    <col min="3" max="3" width="32.453125" style="1" customWidth="1"/>
    <col min="4" max="4" width="19.26953125" style="1" customWidth="1"/>
    <col min="5" max="5" width="19" style="1" customWidth="1"/>
    <col min="6" max="6" width="15.7265625" style="1" customWidth="1"/>
    <col min="7" max="7" width="20.54296875" style="1" customWidth="1"/>
    <col min="8" max="9" width="15.7265625" style="1" customWidth="1"/>
    <col min="10" max="10" width="18.453125" style="1" customWidth="1"/>
    <col min="11" max="11" width="19.26953125" style="1" customWidth="1"/>
    <col min="12" max="12" width="33" style="1" customWidth="1"/>
    <col min="13" max="13" width="17.7265625" style="1" customWidth="1"/>
    <col min="14" max="14" width="22" style="1" customWidth="1"/>
    <col min="15" max="16" width="8.7265625" style="1"/>
    <col min="17" max="20" width="9.26953125" style="2"/>
    <col min="21" max="21" width="12.7265625" style="2" customWidth="1"/>
    <col min="22" max="16384" width="9.26953125" style="2"/>
  </cols>
  <sheetData>
    <row r="1" spans="1:18" ht="72.75" customHeight="1" x14ac:dyDescent="1.4">
      <c r="A1" s="155" t="e" vm="1">
        <v>#VALUE!</v>
      </c>
      <c r="B1" s="376" t="s">
        <v>212</v>
      </c>
      <c r="C1" s="376"/>
      <c r="D1" s="376"/>
      <c r="E1" s="376"/>
      <c r="F1" s="376"/>
      <c r="G1" s="376"/>
      <c r="H1" s="376"/>
      <c r="I1" s="376"/>
      <c r="J1" s="376"/>
      <c r="K1" s="377"/>
    </row>
    <row r="2" spans="1:18" s="4" customFormat="1" ht="17.25" customHeight="1" x14ac:dyDescent="0.35">
      <c r="A2" s="403" t="s">
        <v>0</v>
      </c>
      <c r="B2" s="404"/>
      <c r="C2" s="404"/>
      <c r="D2" s="404"/>
      <c r="E2" s="404"/>
      <c r="F2" s="404"/>
      <c r="G2" s="404"/>
      <c r="H2" s="404"/>
      <c r="I2" s="404"/>
      <c r="J2" s="404"/>
      <c r="K2" s="405"/>
      <c r="L2" s="3"/>
      <c r="M2" s="3"/>
      <c r="N2" s="3"/>
      <c r="O2" s="3"/>
      <c r="P2" s="3"/>
    </row>
    <row r="3" spans="1:18" ht="63.65" customHeight="1" thickBot="1" x14ac:dyDescent="0.4">
      <c r="A3" s="406" t="s">
        <v>188</v>
      </c>
      <c r="B3" s="407"/>
      <c r="C3" s="407"/>
      <c r="D3" s="407"/>
      <c r="E3" s="407"/>
      <c r="F3" s="407"/>
      <c r="G3" s="407"/>
      <c r="H3" s="407"/>
      <c r="I3" s="407"/>
      <c r="J3" s="407"/>
      <c r="K3" s="408"/>
      <c r="L3" s="5"/>
      <c r="M3" s="2"/>
      <c r="N3" s="2"/>
      <c r="O3" s="2"/>
      <c r="P3" s="2"/>
    </row>
    <row r="4" spans="1:18" ht="36.75" customHeight="1" thickBot="1" x14ac:dyDescent="0.4">
      <c r="A4" s="157" t="s">
        <v>1</v>
      </c>
      <c r="B4" s="479"/>
      <c r="C4" s="479"/>
      <c r="D4" s="479"/>
      <c r="E4" s="479"/>
      <c r="F4" s="479"/>
      <c r="G4" s="479"/>
      <c r="H4" s="479"/>
      <c r="I4" s="479"/>
      <c r="J4" s="479"/>
      <c r="K4" s="480"/>
      <c r="L4" s="2"/>
      <c r="M4" s="2"/>
      <c r="N4" s="2"/>
      <c r="O4" s="2"/>
      <c r="P4" s="2"/>
    </row>
    <row r="5" spans="1:18" ht="18.75" customHeight="1" thickBot="1" x14ac:dyDescent="0.4">
      <c r="A5" s="78" t="s">
        <v>173</v>
      </c>
      <c r="B5" s="167"/>
      <c r="C5" s="167"/>
      <c r="D5" s="167"/>
      <c r="E5" s="167"/>
      <c r="F5" s="167"/>
      <c r="G5" s="167"/>
      <c r="H5" s="167"/>
      <c r="I5" s="167"/>
      <c r="J5" s="167"/>
      <c r="K5" s="168"/>
      <c r="L5" s="2"/>
      <c r="M5" s="2"/>
      <c r="N5" s="2"/>
      <c r="O5" s="2"/>
      <c r="P5" s="2"/>
    </row>
    <row r="6" spans="1:18" ht="17.25" customHeight="1" thickBot="1" x14ac:dyDescent="0.4">
      <c r="A6" s="156" t="s">
        <v>2</v>
      </c>
      <c r="B6" s="414"/>
      <c r="C6" s="415"/>
      <c r="D6" s="415"/>
      <c r="E6" s="415"/>
      <c r="F6" s="415"/>
      <c r="G6" s="415"/>
      <c r="H6" s="415"/>
      <c r="I6" s="415"/>
      <c r="J6" s="415"/>
      <c r="K6" s="416"/>
      <c r="L6" s="2"/>
      <c r="M6" s="2"/>
      <c r="N6" s="2"/>
      <c r="O6" s="2"/>
      <c r="P6" s="2"/>
    </row>
    <row r="7" spans="1:18" ht="17.25" customHeight="1" thickBot="1" x14ac:dyDescent="0.4">
      <c r="A7" s="419" t="s">
        <v>3</v>
      </c>
      <c r="B7" s="105" t="s">
        <v>4</v>
      </c>
      <c r="C7" s="105" t="s">
        <v>5</v>
      </c>
      <c r="D7" s="421" t="s">
        <v>6</v>
      </c>
      <c r="E7" s="382"/>
      <c r="F7" s="381" t="s">
        <v>7</v>
      </c>
      <c r="G7" s="382"/>
      <c r="H7" s="421"/>
      <c r="I7" s="381"/>
      <c r="J7" s="381"/>
      <c r="K7" s="382"/>
      <c r="L7" s="2"/>
      <c r="M7" s="2"/>
      <c r="N7" s="2"/>
      <c r="O7" s="2"/>
      <c r="P7" s="2"/>
    </row>
    <row r="8" spans="1:18" ht="18" customHeight="1" thickBot="1" x14ac:dyDescent="0.4">
      <c r="A8" s="420"/>
      <c r="B8" s="169"/>
      <c r="C8" s="169"/>
      <c r="D8" s="422" t="s">
        <v>77</v>
      </c>
      <c r="E8" s="423"/>
      <c r="F8" s="424" t="s">
        <v>77</v>
      </c>
      <c r="G8" s="423"/>
      <c r="H8" s="476"/>
      <c r="I8" s="477"/>
      <c r="J8" s="477"/>
      <c r="K8" s="478"/>
      <c r="L8" s="2"/>
      <c r="M8" s="2"/>
      <c r="N8" s="2"/>
      <c r="O8" s="2"/>
      <c r="P8" s="2"/>
    </row>
    <row r="9" spans="1:18" ht="29.9" customHeight="1" thickBot="1" x14ac:dyDescent="0.4">
      <c r="A9" s="417" t="s">
        <v>170</v>
      </c>
      <c r="B9" s="417"/>
      <c r="C9" s="386" t="s">
        <v>8</v>
      </c>
      <c r="D9" s="387"/>
      <c r="E9" s="387"/>
      <c r="F9" s="387"/>
      <c r="G9" s="388"/>
      <c r="H9" s="418" t="s">
        <v>9</v>
      </c>
      <c r="I9" s="418"/>
      <c r="J9" s="418"/>
      <c r="K9" s="418"/>
      <c r="L9" s="6"/>
    </row>
    <row r="10" spans="1:18" ht="19.5" customHeight="1" thickBot="1" x14ac:dyDescent="0.4">
      <c r="A10" s="409" t="s">
        <v>10</v>
      </c>
      <c r="B10" s="410"/>
      <c r="C10" s="411"/>
      <c r="D10" s="383" t="s">
        <v>11</v>
      </c>
      <c r="E10" s="384"/>
      <c r="F10" s="384"/>
      <c r="G10" s="384"/>
      <c r="H10" s="384"/>
      <c r="I10" s="384"/>
      <c r="J10" s="384"/>
      <c r="K10" s="385"/>
    </row>
    <row r="11" spans="1:18" ht="84" customHeight="1" thickBot="1" x14ac:dyDescent="0.4">
      <c r="A11" s="53" t="s">
        <v>12</v>
      </c>
      <c r="B11" s="54" t="s">
        <v>13</v>
      </c>
      <c r="C11" s="54" t="s">
        <v>14</v>
      </c>
      <c r="D11" s="54" t="s">
        <v>161</v>
      </c>
      <c r="E11" s="54" t="s">
        <v>15</v>
      </c>
      <c r="F11" s="54" t="s">
        <v>145</v>
      </c>
      <c r="G11" s="54" t="s">
        <v>16</v>
      </c>
      <c r="H11" s="110" t="s">
        <v>146</v>
      </c>
      <c r="I11" s="58" t="s">
        <v>162</v>
      </c>
      <c r="J11" s="54" t="s">
        <v>143</v>
      </c>
      <c r="K11" s="59" t="s">
        <v>179</v>
      </c>
      <c r="Q11" s="1"/>
    </row>
    <row r="12" spans="1:18" ht="31.5" customHeight="1" x14ac:dyDescent="0.35">
      <c r="A12" s="222"/>
      <c r="B12" s="7"/>
      <c r="C12" s="11" t="s">
        <v>77</v>
      </c>
      <c r="D12" s="57" t="s">
        <v>17</v>
      </c>
      <c r="E12" s="89">
        <v>0</v>
      </c>
      <c r="F12" s="107">
        <v>0</v>
      </c>
      <c r="G12" s="89">
        <v>0</v>
      </c>
      <c r="H12" s="170" t="str">
        <f>IF(D12="YES",(F12/2080),"")</f>
        <v/>
      </c>
      <c r="I12" s="90">
        <v>0</v>
      </c>
      <c r="J12" s="171">
        <f>IF(AND(C12="No In-Kind",D12="No"),0,IF(AND(C12="Yes In-Kind",D12="No"),0,IF(AND(C12="Yes In-Kind",D12="Yes"),0,IF(AND(C12="No In-Kind",D12="Yes"),0,IF(AND(C12="Yes",D12="Yes"),E12*F12,IF(AND(C12="NO",D12="NO"),G12*I12,IF(AND(C12="Yes",D12="No"),G12*I12,IF(AND(C12="No",D12="Yes"),E12*F12,0))))))))</f>
        <v>0</v>
      </c>
      <c r="K12" s="223">
        <f>IFERROR(SUM(J12*0.25),"")</f>
        <v>0</v>
      </c>
      <c r="L12" s="104" t="s">
        <v>18</v>
      </c>
      <c r="Q12" s="1"/>
      <c r="R12" s="1"/>
    </row>
    <row r="13" spans="1:18" ht="31.5" customHeight="1" x14ac:dyDescent="0.35">
      <c r="A13" s="314" t="s">
        <v>176</v>
      </c>
      <c r="B13" s="315"/>
      <c r="C13" s="315"/>
      <c r="D13" s="315"/>
      <c r="E13" s="315"/>
      <c r="F13" s="315"/>
      <c r="G13" s="315"/>
      <c r="H13" s="315"/>
      <c r="I13" s="315"/>
      <c r="J13" s="315"/>
      <c r="K13" s="316"/>
      <c r="L13" s="10"/>
      <c r="Q13" s="1"/>
      <c r="R13" s="1"/>
    </row>
    <row r="14" spans="1:18" ht="31.5" customHeight="1" x14ac:dyDescent="0.35">
      <c r="A14" s="222"/>
      <c r="B14" s="7"/>
      <c r="C14" s="11" t="s">
        <v>77</v>
      </c>
      <c r="D14" s="57" t="s">
        <v>17</v>
      </c>
      <c r="E14" s="89">
        <v>0</v>
      </c>
      <c r="F14" s="107">
        <v>0</v>
      </c>
      <c r="G14" s="89">
        <v>0</v>
      </c>
      <c r="H14" s="170" t="str">
        <f>IF(D14="YES",(F14/2080),"")</f>
        <v/>
      </c>
      <c r="I14" s="90">
        <v>0</v>
      </c>
      <c r="J14" s="175">
        <f>IF(AND(C14="No In-Kind",D14="No"),0,IF(AND(C14="Yes In-Kind",D14="No"),0,IF(AND(C14="Yes In-Kind",D14="Yes"),0,IF(AND(C14="No In-Kind",D14="Yes"),0,IF(AND(C14="Yes",D14="Yes"),E14*F14,IF(AND(C14="NO",D14="NO"),G14*I14,IF(AND(C14="Yes",D14="No"),G14*I14,IF(AND(C14="No",D14="Yes"),E14*F14,0))))))))</f>
        <v>0</v>
      </c>
      <c r="K14" s="223">
        <f>IFERROR(SUM(J14*0.25),"")</f>
        <v>0</v>
      </c>
      <c r="Q14" s="1"/>
      <c r="R14" s="1"/>
    </row>
    <row r="15" spans="1:18" ht="31.5" customHeight="1" x14ac:dyDescent="0.35">
      <c r="A15" s="314" t="s">
        <v>176</v>
      </c>
      <c r="B15" s="315"/>
      <c r="C15" s="315"/>
      <c r="D15" s="315"/>
      <c r="E15" s="315"/>
      <c r="F15" s="315"/>
      <c r="G15" s="315"/>
      <c r="H15" s="315"/>
      <c r="I15" s="315"/>
      <c r="J15" s="315"/>
      <c r="K15" s="316"/>
      <c r="Q15" s="1"/>
      <c r="R15" s="1"/>
    </row>
    <row r="16" spans="1:18" ht="38.65" customHeight="1" x14ac:dyDescent="0.35">
      <c r="A16" s="222"/>
      <c r="B16" s="7"/>
      <c r="C16" s="11" t="s">
        <v>77</v>
      </c>
      <c r="D16" s="57" t="s">
        <v>17</v>
      </c>
      <c r="E16" s="8">
        <v>0</v>
      </c>
      <c r="F16" s="111">
        <v>0</v>
      </c>
      <c r="G16" s="8">
        <v>0</v>
      </c>
      <c r="H16" s="172" t="str">
        <f>IF(D16="YES",(F16/2080),"")</f>
        <v/>
      </c>
      <c r="I16" s="52">
        <v>0</v>
      </c>
      <c r="J16" s="176">
        <f>IF(AND(C16="No In-Kind",D16="No"),0,IF(AND(C16="Yes In-Kind",D16="No"),0,IF(AND(C16="Yes In-Kind",D16="Yes"),0,IF(AND(C16="No In-Kind",D16="Yes"),0,IF(AND(C16="Yes",D16="Yes"),E16*F16,IF(AND(C16="NO",D16="NO"),G16*I16,IF(AND(C16="Yes",D16="No"),G16*I16,IF(AND(C16="No",D16="Yes"),E16*F16,0))))))))</f>
        <v>0</v>
      </c>
      <c r="K16" s="223">
        <f>IFERROR(SUM(J16*0.25),"")</f>
        <v>0</v>
      </c>
      <c r="Q16" s="1"/>
      <c r="R16" s="1"/>
    </row>
    <row r="17" spans="1:18" ht="31.5" customHeight="1" x14ac:dyDescent="0.35">
      <c r="A17" s="314" t="s">
        <v>176</v>
      </c>
      <c r="B17" s="315"/>
      <c r="C17" s="315"/>
      <c r="D17" s="315"/>
      <c r="E17" s="315"/>
      <c r="F17" s="315"/>
      <c r="G17" s="315"/>
      <c r="H17" s="315"/>
      <c r="I17" s="315"/>
      <c r="J17" s="315"/>
      <c r="K17" s="316"/>
      <c r="Q17" s="1"/>
      <c r="R17" s="1"/>
    </row>
    <row r="18" spans="1:18" ht="31.5" customHeight="1" x14ac:dyDescent="0.35">
      <c r="A18" s="222"/>
      <c r="B18" s="7"/>
      <c r="C18" s="11" t="s">
        <v>77</v>
      </c>
      <c r="D18" s="57" t="s">
        <v>17</v>
      </c>
      <c r="E18" s="8">
        <v>0</v>
      </c>
      <c r="F18" s="111">
        <v>0</v>
      </c>
      <c r="G18" s="8">
        <v>0</v>
      </c>
      <c r="H18" s="172" t="str">
        <f>IF(D18="YES",(F18/2080),"")</f>
        <v/>
      </c>
      <c r="I18" s="52">
        <v>0</v>
      </c>
      <c r="J18" s="176">
        <f>IF(AND(C18="No In-Kind",D18="No"),0,IF(AND(C18="Yes In-Kind",D18="No"),0,IF(AND(C18="Yes In-Kind",D18="Yes"),0,IF(AND(C18="No In-Kind",D18="Yes"),0,IF(AND(C18="Yes",D18="Yes"),E18*F18,IF(AND(C18="NO",D18="NO"),G18*I18,IF(AND(C18="Yes",D18="No"),G18*I18,IF(AND(C18="No",D18="Yes"),E18*F18,0))))))))</f>
        <v>0</v>
      </c>
      <c r="K18" s="223">
        <f>IFERROR(SUM(J18*0.25),"")</f>
        <v>0</v>
      </c>
      <c r="Q18" s="1"/>
      <c r="R18" s="1"/>
    </row>
    <row r="19" spans="1:18" ht="31.5" customHeight="1" x14ac:dyDescent="0.35">
      <c r="A19" s="314" t="s">
        <v>176</v>
      </c>
      <c r="B19" s="315"/>
      <c r="C19" s="315"/>
      <c r="D19" s="315"/>
      <c r="E19" s="315"/>
      <c r="F19" s="315"/>
      <c r="G19" s="315"/>
      <c r="H19" s="315"/>
      <c r="I19" s="315"/>
      <c r="J19" s="315"/>
      <c r="K19" s="316"/>
      <c r="Q19" s="1"/>
      <c r="R19" s="1"/>
    </row>
    <row r="20" spans="1:18" ht="31.5" customHeight="1" x14ac:dyDescent="0.35">
      <c r="A20" s="222"/>
      <c r="B20" s="7"/>
      <c r="C20" s="11" t="s">
        <v>77</v>
      </c>
      <c r="D20" s="57" t="s">
        <v>17</v>
      </c>
      <c r="E20" s="8">
        <v>0</v>
      </c>
      <c r="F20" s="111">
        <v>0</v>
      </c>
      <c r="G20" s="8">
        <v>0</v>
      </c>
      <c r="H20" s="172" t="str">
        <f>IF(D20="YES",(F20/2080),"")</f>
        <v/>
      </c>
      <c r="I20" s="52">
        <v>0</v>
      </c>
      <c r="J20" s="176">
        <f>IF(AND(C20="No In-Kind",D20="No"),0,IF(AND(C20="Yes In-Kind",D20="No"),0,IF(AND(C20="Yes In-Kind",D20="Yes"),0,IF(AND(C20="No In-Kind",D20="Yes"),0,IF(AND(C20="Yes",D20="Yes"),E20*F20,IF(AND(C20="NO",D20="NO"),G20*I20,IF(AND(C20="Yes",D20="No"),G20*I20,IF(AND(C20="No",D20="Yes"),E20*F20,0))))))))</f>
        <v>0</v>
      </c>
      <c r="K20" s="223">
        <f>IFERROR(SUM(J20*0.25),"")</f>
        <v>0</v>
      </c>
      <c r="Q20" s="1"/>
      <c r="R20" s="1"/>
    </row>
    <row r="21" spans="1:18" ht="33" customHeight="1" x14ac:dyDescent="0.35">
      <c r="A21" s="314" t="s">
        <v>176</v>
      </c>
      <c r="B21" s="315"/>
      <c r="C21" s="315"/>
      <c r="D21" s="315"/>
      <c r="E21" s="315"/>
      <c r="F21" s="315"/>
      <c r="G21" s="315"/>
      <c r="H21" s="315"/>
      <c r="I21" s="315"/>
      <c r="J21" s="315"/>
      <c r="K21" s="316"/>
      <c r="Q21" s="1"/>
      <c r="R21" s="1"/>
    </row>
    <row r="22" spans="1:18" ht="31.5" customHeight="1" x14ac:dyDescent="0.35">
      <c r="A22" s="222"/>
      <c r="B22" s="7"/>
      <c r="C22" s="11" t="s">
        <v>77</v>
      </c>
      <c r="D22" s="57" t="s">
        <v>17</v>
      </c>
      <c r="E22" s="8">
        <v>0</v>
      </c>
      <c r="F22" s="111">
        <v>0</v>
      </c>
      <c r="G22" s="8">
        <v>0</v>
      </c>
      <c r="H22" s="172" t="str">
        <f>IF(D22="YES",(F22/2080),"")</f>
        <v/>
      </c>
      <c r="I22" s="52">
        <v>0</v>
      </c>
      <c r="J22" s="176">
        <f>IF(AND(C22="No In-Kind",D22="No"),0,IF(AND(C22="Yes In-Kind",D22="No"),0,IF(AND(C22="Yes In-Kind",D22="Yes"),0,IF(AND(C22="No In-Kind",D22="Yes"),0,IF(AND(C22="Yes",D22="Yes"),E22*F22,IF(AND(C22="NO",D22="NO"),G22*I22,IF(AND(C22="Yes",D22="No"),G22*I22,IF(AND(C22="No",D22="Yes"),E22*F22,0))))))))</f>
        <v>0</v>
      </c>
      <c r="K22" s="223">
        <f>IFERROR(SUM(J22*0.25),"")</f>
        <v>0</v>
      </c>
      <c r="Q22" s="1"/>
      <c r="R22" s="1"/>
    </row>
    <row r="23" spans="1:18" ht="39" customHeight="1" x14ac:dyDescent="0.35">
      <c r="A23" s="314" t="s">
        <v>176</v>
      </c>
      <c r="B23" s="315"/>
      <c r="C23" s="315"/>
      <c r="D23" s="315"/>
      <c r="E23" s="315"/>
      <c r="F23" s="315"/>
      <c r="G23" s="315"/>
      <c r="H23" s="315"/>
      <c r="I23" s="315"/>
      <c r="J23" s="315"/>
      <c r="K23" s="316"/>
      <c r="Q23" s="1"/>
      <c r="R23" s="1"/>
    </row>
    <row r="24" spans="1:18" ht="31.5" customHeight="1" x14ac:dyDescent="0.35">
      <c r="A24" s="141"/>
      <c r="B24" s="7"/>
      <c r="C24" s="11" t="s">
        <v>77</v>
      </c>
      <c r="D24" s="57" t="s">
        <v>17</v>
      </c>
      <c r="E24" s="8">
        <v>0</v>
      </c>
      <c r="F24" s="111">
        <v>0</v>
      </c>
      <c r="G24" s="8">
        <v>0</v>
      </c>
      <c r="H24" s="172" t="str">
        <f>IF(D24="YES",(F24/2080),"")</f>
        <v/>
      </c>
      <c r="I24" s="52">
        <v>0</v>
      </c>
      <c r="J24" s="176">
        <f>IF(AND(C24="No In-Kind",D24="No"),0,IF(AND(C24="Yes In-Kind",D24="No"),0,IF(AND(C24="Yes In-Kind",D24="Yes"),0,IF(AND(C24="No In-Kind",D24="Yes"),0,IF(AND(C24="Yes",D24="Yes"),E24*F24,IF(AND(C24="NO",D24="NO"),G24*I24,IF(AND(C24="Yes",D24="No"),G24*I24,IF(AND(C24="No",D24="Yes"),E24*F24,0))))))))</f>
        <v>0</v>
      </c>
      <c r="K24" s="223">
        <f>IFERROR(SUM(J24*0.25),"")</f>
        <v>0</v>
      </c>
      <c r="Q24" s="1"/>
      <c r="R24" s="1"/>
    </row>
    <row r="25" spans="1:18" ht="32.25" customHeight="1" x14ac:dyDescent="0.35">
      <c r="A25" s="314" t="s">
        <v>176</v>
      </c>
      <c r="B25" s="315"/>
      <c r="C25" s="315"/>
      <c r="D25" s="315"/>
      <c r="E25" s="315"/>
      <c r="F25" s="315"/>
      <c r="G25" s="315"/>
      <c r="H25" s="315"/>
      <c r="I25" s="315"/>
      <c r="J25" s="315"/>
      <c r="K25" s="316"/>
      <c r="Q25" s="1"/>
      <c r="R25" s="1"/>
    </row>
    <row r="26" spans="1:18" ht="31.5" customHeight="1" x14ac:dyDescent="0.35">
      <c r="A26" s="141"/>
      <c r="B26" s="7"/>
      <c r="C26" s="11" t="s">
        <v>77</v>
      </c>
      <c r="D26" s="57" t="s">
        <v>17</v>
      </c>
      <c r="E26" s="8">
        <v>0</v>
      </c>
      <c r="F26" s="112">
        <v>0</v>
      </c>
      <c r="G26" s="92">
        <v>0</v>
      </c>
      <c r="H26" s="93" t="str">
        <f>IF(D26="YES",(F26/2080),"")</f>
        <v/>
      </c>
      <c r="I26" s="179">
        <v>0</v>
      </c>
      <c r="J26" s="176">
        <f>IF(AND(C26="No In-Kind",D26="No"),0,IF(AND(C26="Yes In-Kind",D26="No"),0,IF(AND(C26="Yes In-Kind",D26="Yes"),0,IF(AND(C26="No In-Kind",D26="Yes"),0,IF(AND(C26="Yes",D26="Yes"),E26*F26,IF(AND(C26="NO",D26="NO"),G26*I26,IF(AND(C26="Yes",D26="No"),G26*I26,IF(AND(C26="No",D26="Yes"),E26*F26,0))))))))</f>
        <v>0</v>
      </c>
      <c r="K26" s="223">
        <f>IFERROR(SUM(J26*0.25),"")</f>
        <v>0</v>
      </c>
      <c r="Q26" s="1"/>
      <c r="R26" s="1"/>
    </row>
    <row r="27" spans="1:18" ht="31.5" customHeight="1" x14ac:dyDescent="0.35">
      <c r="A27" s="314" t="s">
        <v>176</v>
      </c>
      <c r="B27" s="315"/>
      <c r="C27" s="315"/>
      <c r="D27" s="315"/>
      <c r="E27" s="315"/>
      <c r="F27" s="315"/>
      <c r="G27" s="315"/>
      <c r="H27" s="315"/>
      <c r="I27" s="315"/>
      <c r="J27" s="315"/>
      <c r="K27" s="316"/>
      <c r="Q27" s="1"/>
      <c r="R27" s="1"/>
    </row>
    <row r="28" spans="1:18" ht="31.5" customHeight="1" x14ac:dyDescent="0.35">
      <c r="A28" s="154"/>
      <c r="B28" s="7"/>
      <c r="C28" s="11" t="s">
        <v>77</v>
      </c>
      <c r="D28" s="57" t="s">
        <v>17</v>
      </c>
      <c r="E28" s="95">
        <v>0</v>
      </c>
      <c r="F28" s="113">
        <v>0</v>
      </c>
      <c r="G28" s="95">
        <v>0</v>
      </c>
      <c r="H28" s="173" t="str">
        <f>IF(D28="YES",(F28/2080),"")</f>
        <v/>
      </c>
      <c r="I28" s="94">
        <v>0</v>
      </c>
      <c r="J28" s="160">
        <f>IF(AND(C28="No In-Kind",D28="No"),0,IF(AND(C28="Yes In-Kind",D28="No"),0,IF(AND(C28="Yes In-Kind",D28="Yes"),0,IF(AND(C28="No In-Kind",D28="Yes"),0,IF(AND(C28="Yes",D28="Yes"),E28*F28,IF(AND(C28="NO",D28="NO"),G28*I28,IF(AND(C28="Yes",D28="No"),G28*I28,IF(AND(C28="No",D28="Yes"),E28*F28,0))))))))</f>
        <v>0</v>
      </c>
      <c r="K28" s="223">
        <f>IFERROR(SUM(J28*0.25),"")</f>
        <v>0</v>
      </c>
      <c r="Q28" s="1"/>
      <c r="R28" s="1"/>
    </row>
    <row r="29" spans="1:18" ht="33" customHeight="1" x14ac:dyDescent="0.35">
      <c r="A29" s="314" t="s">
        <v>176</v>
      </c>
      <c r="B29" s="315"/>
      <c r="C29" s="315"/>
      <c r="D29" s="315"/>
      <c r="E29" s="315"/>
      <c r="F29" s="315"/>
      <c r="G29" s="315"/>
      <c r="H29" s="315"/>
      <c r="I29" s="315"/>
      <c r="J29" s="315"/>
      <c r="K29" s="316"/>
      <c r="Q29" s="1"/>
      <c r="R29" s="1"/>
    </row>
    <row r="30" spans="1:18" ht="31.5" customHeight="1" x14ac:dyDescent="0.35">
      <c r="A30" s="154"/>
      <c r="B30" s="7"/>
      <c r="C30" s="11" t="s">
        <v>77</v>
      </c>
      <c r="D30" s="57" t="s">
        <v>17</v>
      </c>
      <c r="E30" s="95">
        <v>0</v>
      </c>
      <c r="F30" s="113">
        <v>0</v>
      </c>
      <c r="G30" s="95">
        <v>0</v>
      </c>
      <c r="H30" s="173" t="str">
        <f>IF(D30="YES",(F30/2080),"")</f>
        <v/>
      </c>
      <c r="I30" s="94">
        <v>0</v>
      </c>
      <c r="J30" s="160">
        <f>IF(AND(C30="No In-Kind",D30="No"),0,IF(AND(C30="Yes In-Kind",D30="No"),0,IF(AND(C30="Yes In-Kind",D30="Yes"),0,IF(AND(C30="No In-Kind",D30="Yes"),0,IF(AND(C30="Yes",D30="Yes"),E30*F30,IF(AND(C30="NO",D30="NO"),G30*I30,IF(AND(C30="Yes",D30="No"),G30*I30,IF(AND(C30="No",D30="Yes"),E30*F30,0))))))))</f>
        <v>0</v>
      </c>
      <c r="K30" s="223">
        <f>IFERROR(SUM(J30*0.25),"")</f>
        <v>0</v>
      </c>
      <c r="Q30" s="1"/>
      <c r="R30" s="1"/>
    </row>
    <row r="31" spans="1:18" ht="31.5" customHeight="1" x14ac:dyDescent="0.35">
      <c r="A31" s="314" t="s">
        <v>176</v>
      </c>
      <c r="B31" s="315"/>
      <c r="C31" s="315"/>
      <c r="D31" s="315"/>
      <c r="E31" s="315"/>
      <c r="F31" s="315"/>
      <c r="G31" s="315"/>
      <c r="H31" s="315"/>
      <c r="I31" s="315"/>
      <c r="J31" s="315"/>
      <c r="K31" s="316"/>
      <c r="Q31" s="1"/>
      <c r="R31" s="1"/>
    </row>
    <row r="32" spans="1:18" ht="31.5" customHeight="1" x14ac:dyDescent="0.35">
      <c r="A32" s="154"/>
      <c r="B32" s="7"/>
      <c r="C32" s="11" t="s">
        <v>77</v>
      </c>
      <c r="D32" s="57" t="s">
        <v>17</v>
      </c>
      <c r="E32" s="95">
        <v>0</v>
      </c>
      <c r="F32" s="113">
        <v>0</v>
      </c>
      <c r="G32" s="95">
        <v>0</v>
      </c>
      <c r="H32" s="173" t="str">
        <f>IF(D32="YES",(F32/2080),"")</f>
        <v/>
      </c>
      <c r="I32" s="94">
        <v>0</v>
      </c>
      <c r="J32" s="160">
        <f>IF(AND(C32="No In-Kind",D32="No"),0,IF(AND(C32="Yes In-Kind",D32="No"),0,IF(AND(C32="Yes In-Kind",D32="Yes"),0,IF(AND(C32="No In-Kind",D32="Yes"),0,IF(AND(C32="Yes",D32="Yes"),E32*F32,IF(AND(C32="NO",D32="NO"),G32*I32,IF(AND(C32="Yes",D32="No"),G32*I32,IF(AND(C32="No",D32="Yes"),E32*F32,0))))))))</f>
        <v>0</v>
      </c>
      <c r="K32" s="223">
        <f>IFERROR(SUM(J32*0.25),"")</f>
        <v>0</v>
      </c>
      <c r="Q32" s="1"/>
      <c r="R32" s="1"/>
    </row>
    <row r="33" spans="1:18" ht="31.5" customHeight="1" x14ac:dyDescent="0.35">
      <c r="A33" s="314" t="s">
        <v>176</v>
      </c>
      <c r="B33" s="315"/>
      <c r="C33" s="315"/>
      <c r="D33" s="315"/>
      <c r="E33" s="315"/>
      <c r="F33" s="315"/>
      <c r="G33" s="315"/>
      <c r="H33" s="315"/>
      <c r="I33" s="315"/>
      <c r="J33" s="315"/>
      <c r="K33" s="316"/>
      <c r="Q33" s="1"/>
      <c r="R33" s="1"/>
    </row>
    <row r="34" spans="1:18" ht="31.5" customHeight="1" x14ac:dyDescent="0.35">
      <c r="A34" s="154"/>
      <c r="B34" s="7"/>
      <c r="C34" s="11" t="s">
        <v>77</v>
      </c>
      <c r="D34" s="57" t="s">
        <v>17</v>
      </c>
      <c r="E34" s="95">
        <v>0</v>
      </c>
      <c r="F34" s="113">
        <v>0</v>
      </c>
      <c r="G34" s="95">
        <v>0</v>
      </c>
      <c r="H34" s="173" t="str">
        <f>IF(D34="YES",(F34/2080),"")</f>
        <v/>
      </c>
      <c r="I34" s="94">
        <v>0</v>
      </c>
      <c r="J34" s="160">
        <f>IF(AND(C34="No In-Kind",D34="No"),0,IF(AND(C34="Yes In-Kind",D34="No"),0,IF(AND(C34="Yes In-Kind",D34="Yes"),0,IF(AND(C34="No In-Kind",D34="Yes"),0,IF(AND(C34="Yes",D34="Yes"),E34*F34,IF(AND(C34="NO",D34="NO"),G34*I34,IF(AND(C34="Yes",D34="No"),G34*I34,IF(AND(C34="No",D34="Yes"),E34*F34,0))))))))</f>
        <v>0</v>
      </c>
      <c r="K34" s="223">
        <f>IFERROR(SUM(J34*0.25),"")</f>
        <v>0</v>
      </c>
      <c r="Q34" s="1"/>
      <c r="R34" s="1"/>
    </row>
    <row r="35" spans="1:18" ht="31.5" customHeight="1" x14ac:dyDescent="0.35">
      <c r="A35" s="314" t="s">
        <v>176</v>
      </c>
      <c r="B35" s="315"/>
      <c r="C35" s="315"/>
      <c r="D35" s="315"/>
      <c r="E35" s="315"/>
      <c r="F35" s="315"/>
      <c r="G35" s="315"/>
      <c r="H35" s="315"/>
      <c r="I35" s="315"/>
      <c r="J35" s="315"/>
      <c r="K35" s="316"/>
      <c r="Q35" s="1"/>
      <c r="R35" s="1"/>
    </row>
    <row r="36" spans="1:18" ht="31.5" customHeight="1" x14ac:dyDescent="0.35">
      <c r="A36" s="154"/>
      <c r="B36" s="7"/>
      <c r="C36" s="11" t="s">
        <v>77</v>
      </c>
      <c r="D36" s="57" t="s">
        <v>17</v>
      </c>
      <c r="E36" s="95">
        <v>0</v>
      </c>
      <c r="F36" s="113">
        <v>0</v>
      </c>
      <c r="G36" s="95">
        <v>0</v>
      </c>
      <c r="H36" s="173" t="str">
        <f>IF(D36="YES",(F36/2080),"")</f>
        <v/>
      </c>
      <c r="I36" s="94">
        <v>0</v>
      </c>
      <c r="J36" s="160">
        <f>IF(AND(C36="No In-Kind",D36="No"),0,IF(AND(C36="Yes In-Kind",D36="No"),0,IF(AND(C36="Yes In-Kind",D36="Yes"),0,IF(AND(C36="No In-Kind",D36="Yes"),0,IF(AND(C36="Yes",D36="Yes"),E36*F36,IF(AND(C36="NO",D36="NO"),G36*I36,IF(AND(C36="Yes",D36="No"),G36*I36,IF(AND(C36="No",D36="Yes"),E36*F36,0))))))))</f>
        <v>0</v>
      </c>
      <c r="K36" s="223">
        <f>IFERROR(SUM(J36*0.25),"")</f>
        <v>0</v>
      </c>
      <c r="Q36" s="1"/>
      <c r="R36" s="1"/>
    </row>
    <row r="37" spans="1:18" ht="31.5" customHeight="1" x14ac:dyDescent="0.35">
      <c r="A37" s="314" t="s">
        <v>176</v>
      </c>
      <c r="B37" s="315"/>
      <c r="C37" s="315"/>
      <c r="D37" s="315"/>
      <c r="E37" s="315"/>
      <c r="F37" s="315"/>
      <c r="G37" s="315"/>
      <c r="H37" s="315"/>
      <c r="I37" s="315"/>
      <c r="J37" s="315"/>
      <c r="K37" s="316"/>
      <c r="Q37" s="1"/>
      <c r="R37" s="1"/>
    </row>
    <row r="38" spans="1:18" ht="31.5" customHeight="1" x14ac:dyDescent="0.35">
      <c r="A38" s="154"/>
      <c r="B38" s="7"/>
      <c r="C38" s="11" t="s">
        <v>77</v>
      </c>
      <c r="D38" s="57" t="s">
        <v>17</v>
      </c>
      <c r="E38" s="95">
        <v>0</v>
      </c>
      <c r="F38" s="113">
        <v>0</v>
      </c>
      <c r="G38" s="95">
        <v>0</v>
      </c>
      <c r="H38" s="173" t="str">
        <f>IF(D38="YES",(F38/2080),"")</f>
        <v/>
      </c>
      <c r="I38" s="94">
        <v>0</v>
      </c>
      <c r="J38" s="160">
        <f>IF(AND(C38="No In-Kind",D38="No"),0,IF(AND(C38="Yes In-Kind",D38="No"),0,IF(AND(C38="Yes In-Kind",D38="Yes"),0,IF(AND(C38="No In-Kind",D38="Yes"),0,IF(AND(C38="Yes",D38="Yes"),E38*F38,IF(AND(C38="NO",D38="NO"),G38*I38,IF(AND(C38="Yes",D38="No"),G38*I38,IF(AND(C38="No",D38="Yes"),E38*F38,0))))))))</f>
        <v>0</v>
      </c>
      <c r="K38" s="223">
        <f>IFERROR(SUM(J38*0.25),"")</f>
        <v>0</v>
      </c>
      <c r="Q38" s="1"/>
      <c r="R38" s="1"/>
    </row>
    <row r="39" spans="1:18" ht="31.5" customHeight="1" x14ac:dyDescent="0.35">
      <c r="A39" s="314" t="s">
        <v>176</v>
      </c>
      <c r="B39" s="315"/>
      <c r="C39" s="315"/>
      <c r="D39" s="315"/>
      <c r="E39" s="315"/>
      <c r="F39" s="315"/>
      <c r="G39" s="315"/>
      <c r="H39" s="315"/>
      <c r="I39" s="315"/>
      <c r="J39" s="315"/>
      <c r="K39" s="316"/>
      <c r="Q39" s="1"/>
      <c r="R39" s="1"/>
    </row>
    <row r="40" spans="1:18" ht="31.5" customHeight="1" x14ac:dyDescent="0.35">
      <c r="A40" s="154"/>
      <c r="B40" s="7"/>
      <c r="C40" s="11" t="s">
        <v>77</v>
      </c>
      <c r="D40" s="57" t="s">
        <v>17</v>
      </c>
      <c r="E40" s="178">
        <v>0</v>
      </c>
      <c r="F40" s="241">
        <v>0</v>
      </c>
      <c r="G40" s="178">
        <v>0</v>
      </c>
      <c r="H40" s="174" t="str">
        <f>IF(D40="YES",(F40/2080),"")</f>
        <v/>
      </c>
      <c r="I40" s="180">
        <v>0</v>
      </c>
      <c r="J40" s="177">
        <f>IF(AND(C40="No In-Kind",D40="No"),0,IF(AND(C40="Yes In-Kind",D40="No"),0,IF(AND(C40="Yes In-Kind",D40="Yes"),0,IF(AND(C40="No In-Kind",D40="Yes"),0,IF(AND(C40="Yes",D40="Yes"),E40*F40,IF(AND(C40="NO",D40="NO"),G40*I40,IF(AND(C40="Yes",D40="No"),G40*I40,IF(AND(C40="No",D40="Yes"),E40*F40,0))))))))</f>
        <v>0</v>
      </c>
      <c r="K40" s="223">
        <f>IFERROR(SUM(J40*0.25),"")</f>
        <v>0</v>
      </c>
      <c r="L40" s="91"/>
      <c r="Q40" s="1"/>
      <c r="R40" s="1"/>
    </row>
    <row r="41" spans="1:18" ht="31.5" customHeight="1" x14ac:dyDescent="0.35">
      <c r="A41" s="314" t="s">
        <v>176</v>
      </c>
      <c r="B41" s="315"/>
      <c r="C41" s="315"/>
      <c r="D41" s="315"/>
      <c r="E41" s="315"/>
      <c r="F41" s="315"/>
      <c r="G41" s="315"/>
      <c r="H41" s="315"/>
      <c r="I41" s="315"/>
      <c r="J41" s="315"/>
      <c r="K41" s="316"/>
      <c r="Q41" s="1"/>
      <c r="R41" s="1"/>
    </row>
    <row r="42" spans="1:18" ht="31.5" customHeight="1" x14ac:dyDescent="0.35">
      <c r="A42" s="141"/>
      <c r="B42" s="7"/>
      <c r="C42" s="11" t="s">
        <v>77</v>
      </c>
      <c r="D42" s="57" t="s">
        <v>17</v>
      </c>
      <c r="E42" s="8">
        <v>0</v>
      </c>
      <c r="F42" s="112">
        <v>0</v>
      </c>
      <c r="G42" s="92">
        <v>0</v>
      </c>
      <c r="H42" s="93" t="str">
        <f>IF(D42="YES",(F42/2080),"")</f>
        <v/>
      </c>
      <c r="I42" s="179">
        <v>0</v>
      </c>
      <c r="J42" s="176">
        <f>IF(AND(C42="No In-Kind",D42="No"),0,IF(AND(C42="Yes In-Kind",D42="No"),0,IF(AND(C42="Yes In-Kind",D42="Yes"),0,IF(AND(C42="No In-Kind",D42="Yes"),0,IF(AND(C42="Yes",D42="Yes"),E42*F42,IF(AND(C42="NO",D42="NO"),G42*I42,IF(AND(C42="Yes",D42="No"),G42*I42,IF(AND(C42="No",D42="Yes"),E42*F42,0))))))))</f>
        <v>0</v>
      </c>
      <c r="K42" s="223">
        <f>IFERROR(SUM(J42*0.25),"")</f>
        <v>0</v>
      </c>
      <c r="Q42" s="1"/>
      <c r="R42" s="1"/>
    </row>
    <row r="43" spans="1:18" ht="31.5" customHeight="1" x14ac:dyDescent="0.35">
      <c r="A43" s="314" t="s">
        <v>176</v>
      </c>
      <c r="B43" s="315"/>
      <c r="C43" s="315"/>
      <c r="D43" s="315"/>
      <c r="E43" s="315"/>
      <c r="F43" s="315"/>
      <c r="G43" s="315"/>
      <c r="H43" s="315"/>
      <c r="I43" s="315"/>
      <c r="J43" s="315"/>
      <c r="K43" s="316"/>
      <c r="Q43" s="1"/>
      <c r="R43" s="1"/>
    </row>
    <row r="44" spans="1:18" ht="31.5" customHeight="1" x14ac:dyDescent="0.35">
      <c r="A44" s="141"/>
      <c r="B44" s="7"/>
      <c r="C44" s="11" t="s">
        <v>77</v>
      </c>
      <c r="D44" s="57" t="s">
        <v>17</v>
      </c>
      <c r="E44" s="8">
        <v>0</v>
      </c>
      <c r="F44" s="112">
        <v>0</v>
      </c>
      <c r="G44" s="92">
        <v>0</v>
      </c>
      <c r="H44" s="93" t="str">
        <f>IF(D44="YES",(F44/2080),"")</f>
        <v/>
      </c>
      <c r="I44" s="179">
        <v>0</v>
      </c>
      <c r="J44" s="176">
        <f>IF(AND(C44="No In-Kind",D44="No"),0,IF(AND(C44="Yes In-Kind",D44="No"),0,IF(AND(C44="Yes In-Kind",D44="Yes"),0,IF(AND(C44="No In-Kind",D44="Yes"),0,IF(AND(C44="Yes",D44="Yes"),E44*F44,IF(AND(C44="NO",D44="NO"),G44*I44,IF(AND(C44="Yes",D44="No"),G44*I44,IF(AND(C44="No",D44="Yes"),E44*F44,0))))))))</f>
        <v>0</v>
      </c>
      <c r="K44" s="223">
        <f>IFERROR(SUM(J44*0.25),"")</f>
        <v>0</v>
      </c>
      <c r="Q44" s="1"/>
      <c r="R44" s="1"/>
    </row>
    <row r="45" spans="1:18" ht="31.5" customHeight="1" x14ac:dyDescent="0.35">
      <c r="A45" s="314" t="s">
        <v>176</v>
      </c>
      <c r="B45" s="315"/>
      <c r="C45" s="315"/>
      <c r="D45" s="315"/>
      <c r="E45" s="315"/>
      <c r="F45" s="315"/>
      <c r="G45" s="315"/>
      <c r="H45" s="315"/>
      <c r="I45" s="315"/>
      <c r="J45" s="315"/>
      <c r="K45" s="316"/>
      <c r="Q45" s="1"/>
      <c r="R45" s="1"/>
    </row>
    <row r="46" spans="1:18" ht="31.5" customHeight="1" x14ac:dyDescent="0.35">
      <c r="A46" s="141"/>
      <c r="B46" s="7"/>
      <c r="C46" s="11" t="s">
        <v>77</v>
      </c>
      <c r="D46" s="57" t="s">
        <v>17</v>
      </c>
      <c r="E46" s="8">
        <v>0</v>
      </c>
      <c r="F46" s="112">
        <v>0</v>
      </c>
      <c r="G46" s="92">
        <v>0</v>
      </c>
      <c r="H46" s="93" t="str">
        <f>IF(D46="YES",(F46/2080),"")</f>
        <v/>
      </c>
      <c r="I46" s="179">
        <v>0</v>
      </c>
      <c r="J46" s="176">
        <f>IF(AND(C46="No In-Kind",D46="No"),0,IF(AND(C46="Yes In-Kind",D46="No"),0,IF(AND(C46="Yes In-Kind",D46="Yes"),0,IF(AND(C46="No In-Kind",D46="Yes"),0,IF(AND(C46="Yes",D46="Yes"),E46*F46,IF(AND(C46="NO",D46="NO"),G46*I46,IF(AND(C46="Yes",D46="No"),G46*I46,IF(AND(C46="No",D46="Yes"),E46*F46,0))))))))</f>
        <v>0</v>
      </c>
      <c r="K46" s="223">
        <f>IFERROR(SUM(J46*0.25),"")</f>
        <v>0</v>
      </c>
      <c r="Q46" s="1"/>
      <c r="R46" s="1"/>
    </row>
    <row r="47" spans="1:18" ht="31.5" customHeight="1" x14ac:dyDescent="0.35">
      <c r="A47" s="314" t="s">
        <v>176</v>
      </c>
      <c r="B47" s="315"/>
      <c r="C47" s="315"/>
      <c r="D47" s="315"/>
      <c r="E47" s="315"/>
      <c r="F47" s="315"/>
      <c r="G47" s="315"/>
      <c r="H47" s="315"/>
      <c r="I47" s="315"/>
      <c r="J47" s="315"/>
      <c r="K47" s="316"/>
      <c r="Q47" s="1"/>
      <c r="R47" s="1"/>
    </row>
    <row r="48" spans="1:18" ht="31.5" customHeight="1" x14ac:dyDescent="0.35">
      <c r="A48" s="149"/>
      <c r="B48" s="7"/>
      <c r="C48" s="11" t="s">
        <v>77</v>
      </c>
      <c r="D48" s="57" t="s">
        <v>17</v>
      </c>
      <c r="E48" s="8">
        <v>0</v>
      </c>
      <c r="F48" s="112">
        <v>0</v>
      </c>
      <c r="G48" s="92">
        <v>0</v>
      </c>
      <c r="H48" s="93" t="str">
        <f>IF(D48="YES",(F48/2080),"")</f>
        <v/>
      </c>
      <c r="I48" s="179">
        <v>0</v>
      </c>
      <c r="J48" s="176">
        <f>IF(AND(C48="No In-Kind",D48="No"),0,IF(AND(C48="Yes In-Kind",D48="No"),0,IF(AND(C48="Yes In-Kind",D48="Yes"),0,IF(AND(C48="No In-Kind",D48="Yes"),0,IF(AND(C48="Yes",D48="Yes"),E48*F48,IF(AND(C48="NO",D48="NO"),G48*I48,IF(AND(C48="Yes",D48="No"),G48*I48,IF(AND(C48="No",D48="Yes"),E48*F48,0))))))))</f>
        <v>0</v>
      </c>
      <c r="K48" s="223">
        <f>IFERROR(SUM(J48*0.25),"")</f>
        <v>0</v>
      </c>
      <c r="Q48" s="1"/>
      <c r="R48" s="1"/>
    </row>
    <row r="49" spans="1:18" ht="31.5" customHeight="1" x14ac:dyDescent="0.35">
      <c r="A49" s="314" t="s">
        <v>176</v>
      </c>
      <c r="B49" s="315"/>
      <c r="C49" s="315"/>
      <c r="D49" s="315"/>
      <c r="E49" s="315"/>
      <c r="F49" s="315"/>
      <c r="G49" s="315"/>
      <c r="H49" s="315"/>
      <c r="I49" s="315"/>
      <c r="J49" s="315"/>
      <c r="K49" s="316"/>
      <c r="Q49" s="1"/>
      <c r="R49" s="1"/>
    </row>
    <row r="50" spans="1:18" ht="31.5" customHeight="1" x14ac:dyDescent="0.35">
      <c r="A50" s="141"/>
      <c r="B50" s="7"/>
      <c r="C50" s="11" t="s">
        <v>77</v>
      </c>
      <c r="D50" s="57" t="s">
        <v>17</v>
      </c>
      <c r="E50" s="8">
        <v>0</v>
      </c>
      <c r="F50" s="112">
        <v>0</v>
      </c>
      <c r="G50" s="92">
        <v>0</v>
      </c>
      <c r="H50" s="93" t="str">
        <f>IF(D50="YES",(F50/2080),"")</f>
        <v/>
      </c>
      <c r="I50" s="179">
        <v>0</v>
      </c>
      <c r="J50" s="176">
        <f>IF(AND(C50="No In-Kind",D50="No"),0,IF(AND(C50="Yes In-Kind",D50="No"),0,IF(AND(C50="Yes In-Kind",D50="Yes"),0,IF(AND(C50="No In-Kind",D50="Yes"),0,IF(AND(C50="Yes",D50="Yes"),E50*F50,IF(AND(C50="NO",D50="NO"),G50*I50,IF(AND(C50="Yes",D50="No"),G50*I50,IF(AND(C50="No",D50="Yes"),E50*F50,0))))))))</f>
        <v>0</v>
      </c>
      <c r="K50" s="223">
        <f>IFERROR(SUM(J50*0.25),"")</f>
        <v>0</v>
      </c>
      <c r="Q50" s="1"/>
      <c r="R50" s="1"/>
    </row>
    <row r="51" spans="1:18" ht="31.5" customHeight="1" x14ac:dyDescent="0.35">
      <c r="A51" s="314" t="s">
        <v>176</v>
      </c>
      <c r="B51" s="315"/>
      <c r="C51" s="315"/>
      <c r="D51" s="315"/>
      <c r="E51" s="315"/>
      <c r="F51" s="315"/>
      <c r="G51" s="315"/>
      <c r="H51" s="315"/>
      <c r="I51" s="315"/>
      <c r="J51" s="315"/>
      <c r="K51" s="316"/>
      <c r="Q51" s="1"/>
      <c r="R51" s="1"/>
    </row>
    <row r="52" spans="1:18" ht="31.5" customHeight="1" x14ac:dyDescent="0.35">
      <c r="A52" s="141"/>
      <c r="B52" s="7"/>
      <c r="C52" s="11" t="s">
        <v>77</v>
      </c>
      <c r="D52" s="57" t="s">
        <v>17</v>
      </c>
      <c r="E52" s="8">
        <v>0</v>
      </c>
      <c r="F52" s="112">
        <v>0</v>
      </c>
      <c r="G52" s="92">
        <v>0</v>
      </c>
      <c r="H52" s="93" t="str">
        <f>IF(D52="YES",(F52/2080),"")</f>
        <v/>
      </c>
      <c r="I52" s="179">
        <v>0</v>
      </c>
      <c r="J52" s="176">
        <f>IF(AND(C52="No In-Kind",D52="No"),0,IF(AND(C52="Yes In-Kind",D52="No"),0,IF(AND(C52="Yes In-Kind",D52="Yes"),0,IF(AND(C52="No In-Kind",D52="Yes"),0,IF(AND(C52="Yes",D52="Yes"),E52*F52,IF(AND(C52="NO",D52="NO"),G52*I52,IF(AND(C52="Yes",D52="No"),G52*I52,IF(AND(C52="No",D52="Yes"),E52*F52,0))))))))</f>
        <v>0</v>
      </c>
      <c r="K52" s="223">
        <f>IFERROR(SUM(J52*0.25),"")</f>
        <v>0</v>
      </c>
      <c r="O52" s="2"/>
      <c r="Q52" s="1"/>
      <c r="R52" s="1"/>
    </row>
    <row r="53" spans="1:18" ht="31.5" customHeight="1" x14ac:dyDescent="0.35">
      <c r="A53" s="314" t="s">
        <v>176</v>
      </c>
      <c r="B53" s="315"/>
      <c r="C53" s="315"/>
      <c r="D53" s="315"/>
      <c r="E53" s="315"/>
      <c r="F53" s="315"/>
      <c r="G53" s="315"/>
      <c r="H53" s="315"/>
      <c r="I53" s="315"/>
      <c r="J53" s="315"/>
      <c r="K53" s="316"/>
      <c r="O53" s="2"/>
      <c r="Q53" s="1"/>
      <c r="R53" s="1"/>
    </row>
    <row r="54" spans="1:18" ht="31.5" customHeight="1" x14ac:dyDescent="0.35">
      <c r="A54" s="141"/>
      <c r="B54" s="7"/>
      <c r="C54" s="11" t="s">
        <v>77</v>
      </c>
      <c r="D54" s="228" t="s">
        <v>17</v>
      </c>
      <c r="E54" s="229">
        <v>0</v>
      </c>
      <c r="F54" s="230">
        <v>0</v>
      </c>
      <c r="G54" s="231">
        <v>0</v>
      </c>
      <c r="H54" s="232" t="str">
        <f>IF(D54="YES",(F54/2080),"")</f>
        <v/>
      </c>
      <c r="I54" s="233">
        <v>0</v>
      </c>
      <c r="J54" s="176">
        <f>IF(AND(C54="No In-Kind",D54="No"),0,IF(AND(C54="Yes In-Kind",D54="No"),0,IF(AND(C54="Yes In-Kind",D54="Yes"),0,IF(AND(C54="No In-Kind",D54="Yes"),0,IF(AND(C54="Yes",D54="Yes"),E54*F54,IF(AND(C54="NO",D54="NO"),G54*I54,IF(AND(C54="Yes",D54="No"),G54*I54,IF(AND(C54="No",D54="Yes"),E54*F54,0))))))))</f>
        <v>0</v>
      </c>
      <c r="K54" s="223">
        <f>IFERROR(SUM(J54*0.25),"")</f>
        <v>0</v>
      </c>
      <c r="O54" s="2"/>
      <c r="Q54" s="1"/>
      <c r="R54" s="1"/>
    </row>
    <row r="55" spans="1:18" ht="31.5" customHeight="1" x14ac:dyDescent="0.35">
      <c r="A55" s="303" t="s">
        <v>176</v>
      </c>
      <c r="B55" s="304"/>
      <c r="C55" s="304"/>
      <c r="D55" s="304"/>
      <c r="E55" s="304"/>
      <c r="F55" s="304"/>
      <c r="G55" s="304"/>
      <c r="H55" s="304"/>
      <c r="I55" s="304"/>
      <c r="J55" s="304"/>
      <c r="K55" s="305"/>
      <c r="O55" s="2"/>
      <c r="Q55" s="1"/>
      <c r="R55" s="1"/>
    </row>
    <row r="56" spans="1:18" ht="31.5" customHeight="1" x14ac:dyDescent="0.35">
      <c r="A56" s="141"/>
      <c r="B56" s="7"/>
      <c r="C56" s="11" t="s">
        <v>77</v>
      </c>
      <c r="D56" s="228" t="s">
        <v>17</v>
      </c>
      <c r="E56" s="229">
        <v>0</v>
      </c>
      <c r="F56" s="230">
        <v>0</v>
      </c>
      <c r="G56" s="231">
        <v>0</v>
      </c>
      <c r="H56" s="232" t="str">
        <f>IF(D56="YES",(F56/2080),"")</f>
        <v/>
      </c>
      <c r="I56" s="233">
        <v>0</v>
      </c>
      <c r="J56" s="176">
        <f>IF(AND(C56="No In-Kind",D56="No"),0,IF(AND(C56="Yes In-Kind",D56="No"),0,IF(AND(C56="Yes In-Kind",D56="Yes"),0,IF(AND(C56="No In-Kind",D56="Yes"),0,IF(AND(C56="Yes",D56="Yes"),E56*F56,IF(AND(C56="NO",D56="NO"),G56*I56,IF(AND(C56="Yes",D56="No"),G56*I56,IF(AND(C56="No",D56="Yes"),E56*F56,0))))))))</f>
        <v>0</v>
      </c>
      <c r="K56" s="223">
        <f>IFERROR(SUM(J56*0.25),"")</f>
        <v>0</v>
      </c>
      <c r="O56" s="2"/>
      <c r="Q56" s="1"/>
      <c r="R56" s="1"/>
    </row>
    <row r="57" spans="1:18" ht="31.5" customHeight="1" x14ac:dyDescent="0.35">
      <c r="A57" s="303" t="s">
        <v>176</v>
      </c>
      <c r="B57" s="304"/>
      <c r="C57" s="304"/>
      <c r="D57" s="304"/>
      <c r="E57" s="304"/>
      <c r="F57" s="304"/>
      <c r="G57" s="304"/>
      <c r="H57" s="304"/>
      <c r="I57" s="304"/>
      <c r="J57" s="304"/>
      <c r="K57" s="305"/>
      <c r="O57" s="2"/>
      <c r="Q57" s="1"/>
      <c r="R57" s="1"/>
    </row>
    <row r="58" spans="1:18" ht="31.5" customHeight="1" x14ac:dyDescent="0.35">
      <c r="A58" s="141"/>
      <c r="B58" s="7"/>
      <c r="C58" s="11" t="s">
        <v>77</v>
      </c>
      <c r="D58" s="228" t="s">
        <v>17</v>
      </c>
      <c r="E58" s="229">
        <v>0</v>
      </c>
      <c r="F58" s="230">
        <v>0</v>
      </c>
      <c r="G58" s="231">
        <v>0</v>
      </c>
      <c r="H58" s="232" t="str">
        <f>IF(D58="YES",(F58/2080),"")</f>
        <v/>
      </c>
      <c r="I58" s="233">
        <v>0</v>
      </c>
      <c r="J58" s="176">
        <f>IF(AND(C58="No In-Kind",D58="No"),0,IF(AND(C58="Yes In-Kind",D58="No"),0,IF(AND(C58="Yes In-Kind",D58="Yes"),0,IF(AND(C58="No In-Kind",D58="Yes"),0,IF(AND(C58="Yes",D58="Yes"),E58*F58,IF(AND(C58="NO",D58="NO"),G58*I58,IF(AND(C58="Yes",D58="No"),G58*I58,IF(AND(C58="No",D58="Yes"),E58*F58,0))))))))</f>
        <v>0</v>
      </c>
      <c r="K58" s="223">
        <f>IFERROR(SUM(J58*0.25),"")</f>
        <v>0</v>
      </c>
      <c r="O58" s="2"/>
      <c r="Q58" s="1"/>
      <c r="R58" s="1"/>
    </row>
    <row r="59" spans="1:18" ht="31.5" customHeight="1" x14ac:dyDescent="0.35">
      <c r="A59" s="303" t="s">
        <v>176</v>
      </c>
      <c r="B59" s="304"/>
      <c r="C59" s="304"/>
      <c r="D59" s="304"/>
      <c r="E59" s="304"/>
      <c r="F59" s="304"/>
      <c r="G59" s="304"/>
      <c r="H59" s="304"/>
      <c r="I59" s="304"/>
      <c r="J59" s="304"/>
      <c r="K59" s="305"/>
      <c r="O59" s="2"/>
      <c r="Q59" s="1"/>
      <c r="R59" s="1"/>
    </row>
    <row r="60" spans="1:18" ht="31.5" customHeight="1" x14ac:dyDescent="0.35">
      <c r="A60" s="141"/>
      <c r="B60" s="7"/>
      <c r="C60" s="11" t="s">
        <v>77</v>
      </c>
      <c r="D60" s="228" t="s">
        <v>17</v>
      </c>
      <c r="E60" s="229">
        <v>0</v>
      </c>
      <c r="F60" s="230">
        <v>0</v>
      </c>
      <c r="G60" s="231">
        <v>0</v>
      </c>
      <c r="H60" s="232" t="str">
        <f>IF(D60="YES",(F60/2080),"")</f>
        <v/>
      </c>
      <c r="I60" s="233">
        <v>0</v>
      </c>
      <c r="J60" s="176">
        <f>IF(AND(C60="No In-Kind",D60="No"),0,IF(AND(C60="Yes In-Kind",D60="No"),0,IF(AND(C60="Yes In-Kind",D60="Yes"),0,IF(AND(C60="No In-Kind",D60="Yes"),0,IF(AND(C60="Yes",D60="Yes"),E60*F60,IF(AND(C60="NO",D60="NO"),G60*I60,IF(AND(C60="Yes",D60="No"),G60*I60,IF(AND(C60="No",D60="Yes"),E60*F60,0))))))))</f>
        <v>0</v>
      </c>
      <c r="K60" s="223">
        <f>IFERROR(SUM(J60*0.25),"")</f>
        <v>0</v>
      </c>
      <c r="O60" s="2"/>
      <c r="Q60" s="1"/>
      <c r="R60" s="1"/>
    </row>
    <row r="61" spans="1:18" ht="31.5" customHeight="1" x14ac:dyDescent="0.35">
      <c r="A61" s="303" t="s">
        <v>176</v>
      </c>
      <c r="B61" s="304"/>
      <c r="C61" s="304"/>
      <c r="D61" s="304"/>
      <c r="E61" s="304"/>
      <c r="F61" s="304"/>
      <c r="G61" s="304"/>
      <c r="H61" s="304"/>
      <c r="I61" s="304"/>
      <c r="J61" s="304"/>
      <c r="K61" s="305"/>
      <c r="O61" s="2"/>
      <c r="Q61" s="1"/>
      <c r="R61" s="1"/>
    </row>
    <row r="62" spans="1:18" ht="31.5" customHeight="1" x14ac:dyDescent="0.35">
      <c r="A62" s="141"/>
      <c r="B62" s="7"/>
      <c r="C62" s="11" t="s">
        <v>77</v>
      </c>
      <c r="D62" s="228" t="s">
        <v>17</v>
      </c>
      <c r="E62" s="229">
        <v>0</v>
      </c>
      <c r="F62" s="230">
        <v>0</v>
      </c>
      <c r="G62" s="231">
        <v>0</v>
      </c>
      <c r="H62" s="232" t="str">
        <f>IF(D62="YES",(F62/2080),"")</f>
        <v/>
      </c>
      <c r="I62" s="233">
        <v>0</v>
      </c>
      <c r="J62" s="176">
        <f>IF(AND(C62="No In-Kind",D62="No"),0,IF(AND(C62="Yes In-Kind",D62="No"),0,IF(AND(C62="Yes In-Kind",D62="Yes"),0,IF(AND(C62="No In-Kind",D62="Yes"),0,IF(AND(C62="Yes",D62="Yes"),E62*F62,IF(AND(C62="NO",D62="NO"),G62*I62,IF(AND(C62="Yes",D62="No"),G62*I62,IF(AND(C62="No",D62="Yes"),E62*F62,0))))))))</f>
        <v>0</v>
      </c>
      <c r="K62" s="223">
        <f>IFERROR(SUM(J62*0.25),"")</f>
        <v>0</v>
      </c>
      <c r="O62" s="2"/>
      <c r="Q62" s="1"/>
      <c r="R62" s="1"/>
    </row>
    <row r="63" spans="1:18" ht="31.5" customHeight="1" x14ac:dyDescent="0.35">
      <c r="A63" s="303" t="s">
        <v>176</v>
      </c>
      <c r="B63" s="304"/>
      <c r="C63" s="304"/>
      <c r="D63" s="304"/>
      <c r="E63" s="304"/>
      <c r="F63" s="304"/>
      <c r="G63" s="304"/>
      <c r="H63" s="304"/>
      <c r="I63" s="304"/>
      <c r="J63" s="304"/>
      <c r="K63" s="305"/>
      <c r="O63" s="2"/>
      <c r="Q63" s="1"/>
      <c r="R63" s="1"/>
    </row>
    <row r="64" spans="1:18" ht="31.5" customHeight="1" x14ac:dyDescent="0.35">
      <c r="A64" s="141"/>
      <c r="B64" s="7"/>
      <c r="C64" s="11" t="s">
        <v>77</v>
      </c>
      <c r="D64" s="228" t="s">
        <v>17</v>
      </c>
      <c r="E64" s="229">
        <v>0</v>
      </c>
      <c r="F64" s="230">
        <v>0</v>
      </c>
      <c r="G64" s="231">
        <v>0</v>
      </c>
      <c r="H64" s="232" t="str">
        <f>IF(D64="YES",(F64/2080),"")</f>
        <v/>
      </c>
      <c r="I64" s="233">
        <v>0</v>
      </c>
      <c r="J64" s="176">
        <f>IF(AND(C64="No In-Kind",D64="No"),0,IF(AND(C64="Yes In-Kind",D64="No"),0,IF(AND(C64="Yes In-Kind",D64="Yes"),0,IF(AND(C64="No In-Kind",D64="Yes"),0,IF(AND(C64="Yes",D64="Yes"),E64*F64,IF(AND(C64="NO",D64="NO"),G64*I64,IF(AND(C64="Yes",D64="No"),G64*I64,IF(AND(C64="No",D64="Yes"),E64*F64,0))))))))</f>
        <v>0</v>
      </c>
      <c r="K64" s="223">
        <f>IFERROR(SUM(J64*0.25),"")</f>
        <v>0</v>
      </c>
      <c r="O64" s="2"/>
      <c r="Q64" s="1"/>
      <c r="R64" s="1"/>
    </row>
    <row r="65" spans="1:18" ht="31.5" customHeight="1" x14ac:dyDescent="0.35">
      <c r="A65" s="303" t="s">
        <v>176</v>
      </c>
      <c r="B65" s="304"/>
      <c r="C65" s="304"/>
      <c r="D65" s="304"/>
      <c r="E65" s="304"/>
      <c r="F65" s="304"/>
      <c r="G65" s="304"/>
      <c r="H65" s="304"/>
      <c r="I65" s="304"/>
      <c r="J65" s="304"/>
      <c r="K65" s="305"/>
      <c r="O65" s="2"/>
      <c r="Q65" s="1"/>
      <c r="R65" s="1"/>
    </row>
    <row r="66" spans="1:18" ht="31.5" customHeight="1" x14ac:dyDescent="0.35">
      <c r="A66" s="141"/>
      <c r="B66" s="7"/>
      <c r="C66" s="11" t="s">
        <v>77</v>
      </c>
      <c r="D66" s="228" t="s">
        <v>17</v>
      </c>
      <c r="E66" s="229">
        <v>0</v>
      </c>
      <c r="F66" s="230">
        <v>0</v>
      </c>
      <c r="G66" s="231">
        <v>0</v>
      </c>
      <c r="H66" s="232" t="str">
        <f>IF(D66="YES",(F66/2080),"")</f>
        <v/>
      </c>
      <c r="I66" s="233">
        <v>0</v>
      </c>
      <c r="J66" s="176">
        <f>IF(AND(C66="No In-Kind",D66="No"),0,IF(AND(C66="Yes In-Kind",D66="No"),0,IF(AND(C66="Yes In-Kind",D66="Yes"),0,IF(AND(C66="No In-Kind",D66="Yes"),0,IF(AND(C66="Yes",D66="Yes"),E66*F66,IF(AND(C66="NO",D66="NO"),G66*I66,IF(AND(C66="Yes",D66="No"),G66*I66,IF(AND(C66="No",D66="Yes"),E66*F66,0))))))))</f>
        <v>0</v>
      </c>
      <c r="K66" s="223">
        <f>IFERROR(SUM(J66*0.25),"")</f>
        <v>0</v>
      </c>
      <c r="O66" s="2"/>
      <c r="Q66" s="1"/>
      <c r="R66" s="1"/>
    </row>
    <row r="67" spans="1:18" ht="31.5" customHeight="1" x14ac:dyDescent="0.35">
      <c r="A67" s="303" t="s">
        <v>176</v>
      </c>
      <c r="B67" s="304"/>
      <c r="C67" s="304"/>
      <c r="D67" s="304"/>
      <c r="E67" s="304"/>
      <c r="F67" s="304"/>
      <c r="G67" s="304"/>
      <c r="H67" s="304"/>
      <c r="I67" s="304"/>
      <c r="J67" s="304"/>
      <c r="K67" s="305"/>
      <c r="O67" s="2"/>
      <c r="Q67" s="1"/>
      <c r="R67" s="1"/>
    </row>
    <row r="68" spans="1:18" ht="31.5" customHeight="1" x14ac:dyDescent="0.35">
      <c r="A68" s="141"/>
      <c r="B68" s="7"/>
      <c r="C68" s="11" t="s">
        <v>77</v>
      </c>
      <c r="D68" s="228" t="s">
        <v>17</v>
      </c>
      <c r="E68" s="229">
        <v>0</v>
      </c>
      <c r="F68" s="230">
        <v>0</v>
      </c>
      <c r="G68" s="231">
        <v>0</v>
      </c>
      <c r="H68" s="232" t="str">
        <f>IF(D68="YES",(F68/2080),"")</f>
        <v/>
      </c>
      <c r="I68" s="233">
        <v>0</v>
      </c>
      <c r="J68" s="176">
        <f>IF(AND(C68="No In-Kind",D68="No"),0,IF(AND(C68="Yes In-Kind",D68="No"),0,IF(AND(C68="Yes In-Kind",D68="Yes"),0,IF(AND(C68="No In-Kind",D68="Yes"),0,IF(AND(C68="Yes",D68="Yes"),E68*F68,IF(AND(C68="NO",D68="NO"),G68*I68,IF(AND(C68="Yes",D68="No"),G68*I68,IF(AND(C68="No",D68="Yes"),E68*F68,0))))))))</f>
        <v>0</v>
      </c>
      <c r="K68" s="223">
        <f>IFERROR(SUM(J68*0.25),"")</f>
        <v>0</v>
      </c>
      <c r="O68" s="2"/>
      <c r="Q68" s="1"/>
      <c r="R68" s="1"/>
    </row>
    <row r="69" spans="1:18" ht="31.5" customHeight="1" x14ac:dyDescent="0.35">
      <c r="A69" s="303" t="s">
        <v>176</v>
      </c>
      <c r="B69" s="304"/>
      <c r="C69" s="304"/>
      <c r="D69" s="304"/>
      <c r="E69" s="304"/>
      <c r="F69" s="304"/>
      <c r="G69" s="304"/>
      <c r="H69" s="304"/>
      <c r="I69" s="304"/>
      <c r="J69" s="304"/>
      <c r="K69" s="305"/>
      <c r="O69" s="2"/>
      <c r="Q69" s="1"/>
      <c r="R69" s="1"/>
    </row>
    <row r="70" spans="1:18" ht="31.5" customHeight="1" x14ac:dyDescent="0.35">
      <c r="A70" s="141"/>
      <c r="B70" s="7"/>
      <c r="C70" s="11" t="s">
        <v>77</v>
      </c>
      <c r="D70" s="228" t="s">
        <v>17</v>
      </c>
      <c r="E70" s="229">
        <v>0</v>
      </c>
      <c r="F70" s="230">
        <v>0</v>
      </c>
      <c r="G70" s="231">
        <v>0</v>
      </c>
      <c r="H70" s="232" t="str">
        <f>IF(D70="YES",(F70/2080),"")</f>
        <v/>
      </c>
      <c r="I70" s="233">
        <v>0</v>
      </c>
      <c r="J70" s="176">
        <f>IF(AND(C70="No In-Kind",D70="No"),0,IF(AND(C70="Yes In-Kind",D70="No"),0,IF(AND(C70="Yes In-Kind",D70="Yes"),0,IF(AND(C70="No In-Kind",D70="Yes"),0,IF(AND(C70="Yes",D70="Yes"),E70*F70,IF(AND(C70="NO",D70="NO"),G70*I70,IF(AND(C70="Yes",D70="No"),G70*I70,IF(AND(C70="No",D70="Yes"),E70*F70,0))))))))</f>
        <v>0</v>
      </c>
      <c r="K70" s="223">
        <f>IFERROR(SUM(J70*0.25),"")</f>
        <v>0</v>
      </c>
      <c r="O70" s="2"/>
      <c r="Q70" s="1"/>
      <c r="R70" s="1"/>
    </row>
    <row r="71" spans="1:18" ht="31.5" customHeight="1" x14ac:dyDescent="0.35">
      <c r="A71" s="303" t="s">
        <v>176</v>
      </c>
      <c r="B71" s="304"/>
      <c r="C71" s="304"/>
      <c r="D71" s="304"/>
      <c r="E71" s="304"/>
      <c r="F71" s="304"/>
      <c r="G71" s="304"/>
      <c r="H71" s="304"/>
      <c r="I71" s="304"/>
      <c r="J71" s="304"/>
      <c r="K71" s="305"/>
      <c r="O71" s="2"/>
      <c r="Q71" s="1"/>
      <c r="R71" s="1"/>
    </row>
    <row r="72" spans="1:18" ht="31.5" customHeight="1" x14ac:dyDescent="0.35">
      <c r="A72" s="141"/>
      <c r="B72" s="7"/>
      <c r="C72" s="11" t="s">
        <v>77</v>
      </c>
      <c r="D72" s="228" t="s">
        <v>17</v>
      </c>
      <c r="E72" s="229">
        <v>0</v>
      </c>
      <c r="F72" s="230">
        <v>0</v>
      </c>
      <c r="G72" s="231">
        <v>0</v>
      </c>
      <c r="H72" s="232" t="str">
        <f>IF(D72="YES",(F72/2080),"")</f>
        <v/>
      </c>
      <c r="I72" s="233">
        <v>0</v>
      </c>
      <c r="J72" s="176">
        <f>IF(AND(C72="No In-Kind",D72="No"),0,IF(AND(C72="Yes In-Kind",D72="No"),0,IF(AND(C72="Yes In-Kind",D72="Yes"),0,IF(AND(C72="No In-Kind",D72="Yes"),0,IF(AND(C72="Yes",D72="Yes"),E72*F72,IF(AND(C72="NO",D72="NO"),G72*I72,IF(AND(C72="Yes",D72="No"),G72*I72,IF(AND(C72="No",D72="Yes"),E72*F72,0))))))))</f>
        <v>0</v>
      </c>
      <c r="K72" s="223">
        <f>IFERROR(SUM(J72*0.25),"")</f>
        <v>0</v>
      </c>
      <c r="O72" s="2"/>
      <c r="Q72" s="1"/>
      <c r="R72" s="1"/>
    </row>
    <row r="73" spans="1:18" ht="31.5" customHeight="1" x14ac:dyDescent="0.35">
      <c r="A73" s="303" t="s">
        <v>176</v>
      </c>
      <c r="B73" s="304"/>
      <c r="C73" s="304"/>
      <c r="D73" s="304"/>
      <c r="E73" s="304"/>
      <c r="F73" s="304"/>
      <c r="G73" s="304"/>
      <c r="H73" s="304"/>
      <c r="I73" s="304"/>
      <c r="J73" s="304"/>
      <c r="K73" s="305"/>
      <c r="O73" s="2"/>
      <c r="Q73" s="1"/>
      <c r="R73" s="1"/>
    </row>
    <row r="74" spans="1:18" ht="31.5" customHeight="1" x14ac:dyDescent="0.35">
      <c r="A74" s="141"/>
      <c r="B74" s="7"/>
      <c r="C74" s="11" t="s">
        <v>77</v>
      </c>
      <c r="D74" s="228" t="s">
        <v>17</v>
      </c>
      <c r="E74" s="229">
        <v>0</v>
      </c>
      <c r="F74" s="230">
        <v>0</v>
      </c>
      <c r="G74" s="231">
        <v>0</v>
      </c>
      <c r="H74" s="232" t="str">
        <f>IF(D74="YES",(F74/2080),"")</f>
        <v/>
      </c>
      <c r="I74" s="233">
        <v>0</v>
      </c>
      <c r="J74" s="176">
        <f>IF(AND(C74="No In-Kind",D74="No"),0,IF(AND(C74="Yes In-Kind",D74="No"),0,IF(AND(C74="Yes In-Kind",D74="Yes"),0,IF(AND(C74="No In-Kind",D74="Yes"),0,IF(AND(C74="Yes",D74="Yes"),E74*F74,IF(AND(C74="NO",D74="NO"),G74*I74,IF(AND(C74="Yes",D74="No"),G74*I74,IF(AND(C74="No",D74="Yes"),E74*F74,0))))))))</f>
        <v>0</v>
      </c>
      <c r="K74" s="223">
        <f>IFERROR(SUM(J74*0.25),"")</f>
        <v>0</v>
      </c>
      <c r="O74" s="2"/>
      <c r="Q74" s="1"/>
      <c r="R74" s="1"/>
    </row>
    <row r="75" spans="1:18" ht="31.5" customHeight="1" x14ac:dyDescent="0.35">
      <c r="A75" s="303" t="s">
        <v>176</v>
      </c>
      <c r="B75" s="304"/>
      <c r="C75" s="304"/>
      <c r="D75" s="304"/>
      <c r="E75" s="304"/>
      <c r="F75" s="304"/>
      <c r="G75" s="304"/>
      <c r="H75" s="304"/>
      <c r="I75" s="304"/>
      <c r="J75" s="304"/>
      <c r="K75" s="305"/>
      <c r="O75" s="2"/>
      <c r="Q75" s="1"/>
      <c r="R75" s="1"/>
    </row>
    <row r="76" spans="1:18" ht="31.5" customHeight="1" x14ac:dyDescent="0.35">
      <c r="A76" s="141"/>
      <c r="B76" s="7"/>
      <c r="C76" s="11" t="s">
        <v>77</v>
      </c>
      <c r="D76" s="228" t="s">
        <v>17</v>
      </c>
      <c r="E76" s="229">
        <v>0</v>
      </c>
      <c r="F76" s="230">
        <v>0</v>
      </c>
      <c r="G76" s="231">
        <v>0</v>
      </c>
      <c r="H76" s="232" t="str">
        <f>IF(D76="YES",(F76/2080),"")</f>
        <v/>
      </c>
      <c r="I76" s="233">
        <v>0</v>
      </c>
      <c r="J76" s="176">
        <f>IF(AND(C76="No In-Kind",D76="No"),0,IF(AND(C76="Yes In-Kind",D76="No"),0,IF(AND(C76="Yes In-Kind",D76="Yes"),0,IF(AND(C76="No In-Kind",D76="Yes"),0,IF(AND(C76="Yes",D76="Yes"),E76*F76,IF(AND(C76="NO",D76="NO"),G76*I76,IF(AND(C76="Yes",D76="No"),G76*I76,IF(AND(C76="No",D76="Yes"),E76*F76,0))))))))</f>
        <v>0</v>
      </c>
      <c r="K76" s="223">
        <f>IFERROR(SUM(J76*0.25),"")</f>
        <v>0</v>
      </c>
      <c r="O76" s="2"/>
      <c r="Q76" s="1"/>
      <c r="R76" s="1"/>
    </row>
    <row r="77" spans="1:18" ht="31.5" customHeight="1" x14ac:dyDescent="0.35">
      <c r="A77" s="303" t="s">
        <v>176</v>
      </c>
      <c r="B77" s="304"/>
      <c r="C77" s="304"/>
      <c r="D77" s="304"/>
      <c r="E77" s="304"/>
      <c r="F77" s="304"/>
      <c r="G77" s="304"/>
      <c r="H77" s="304"/>
      <c r="I77" s="304"/>
      <c r="J77" s="304"/>
      <c r="K77" s="305"/>
      <c r="O77" s="2"/>
      <c r="Q77" s="1"/>
      <c r="R77" s="1"/>
    </row>
    <row r="78" spans="1:18" ht="31.5" customHeight="1" x14ac:dyDescent="0.35">
      <c r="A78" s="141"/>
      <c r="B78" s="7"/>
      <c r="C78" s="11" t="s">
        <v>77</v>
      </c>
      <c r="D78" s="228" t="s">
        <v>17</v>
      </c>
      <c r="E78" s="229">
        <v>0</v>
      </c>
      <c r="F78" s="230">
        <v>0</v>
      </c>
      <c r="G78" s="231">
        <v>0</v>
      </c>
      <c r="H78" s="232" t="str">
        <f>IF(D78="YES",(F78/2080),"")</f>
        <v/>
      </c>
      <c r="I78" s="233">
        <v>0</v>
      </c>
      <c r="J78" s="176">
        <f>IF(AND(C78="No In-Kind",D78="No"),0,IF(AND(C78="Yes In-Kind",D78="No"),0,IF(AND(C78="Yes In-Kind",D78="Yes"),0,IF(AND(C78="No In-Kind",D78="Yes"),0,IF(AND(C78="Yes",D78="Yes"),E78*F78,IF(AND(C78="NO",D78="NO"),G78*I78,IF(AND(C78="Yes",D78="No"),G78*I78,IF(AND(C78="No",D78="Yes"),E78*F78,0))))))))</f>
        <v>0</v>
      </c>
      <c r="K78" s="223">
        <f>IFERROR(SUM(J78*0.25),"")</f>
        <v>0</v>
      </c>
      <c r="O78" s="2"/>
      <c r="Q78" s="1"/>
      <c r="R78" s="1"/>
    </row>
    <row r="79" spans="1:18" ht="31.5" customHeight="1" x14ac:dyDescent="0.35">
      <c r="A79" s="303" t="s">
        <v>176</v>
      </c>
      <c r="B79" s="304"/>
      <c r="C79" s="304"/>
      <c r="D79" s="304"/>
      <c r="E79" s="304"/>
      <c r="F79" s="304"/>
      <c r="G79" s="304"/>
      <c r="H79" s="304"/>
      <c r="I79" s="304"/>
      <c r="J79" s="304"/>
      <c r="K79" s="305"/>
      <c r="O79" s="2"/>
      <c r="Q79" s="1"/>
      <c r="R79" s="1"/>
    </row>
    <row r="80" spans="1:18" ht="31.5" customHeight="1" x14ac:dyDescent="0.35">
      <c r="A80" s="141"/>
      <c r="B80" s="7"/>
      <c r="C80" s="11" t="s">
        <v>77</v>
      </c>
      <c r="D80" s="228" t="s">
        <v>17</v>
      </c>
      <c r="E80" s="229">
        <v>0</v>
      </c>
      <c r="F80" s="230">
        <v>0</v>
      </c>
      <c r="G80" s="231">
        <v>0</v>
      </c>
      <c r="H80" s="232" t="str">
        <f>IF(D80="YES",(F80/2080),"")</f>
        <v/>
      </c>
      <c r="I80" s="233">
        <v>0</v>
      </c>
      <c r="J80" s="176">
        <f>IF(AND(C80="No In-Kind",D80="No"),0,IF(AND(C80="Yes In-Kind",D80="No"),0,IF(AND(C80="Yes In-Kind",D80="Yes"),0,IF(AND(C80="No In-Kind",D80="Yes"),0,IF(AND(C80="Yes",D80="Yes"),E80*F80,IF(AND(C80="NO",D80="NO"),G80*I80,IF(AND(C80="Yes",D80="No"),G80*I80,IF(AND(C80="No",D80="Yes"),E80*F80,0))))))))</f>
        <v>0</v>
      </c>
      <c r="K80" s="223">
        <f>IFERROR(SUM(J80*0.25),"")</f>
        <v>0</v>
      </c>
      <c r="O80" s="2"/>
      <c r="Q80" s="1"/>
      <c r="R80" s="1"/>
    </row>
    <row r="81" spans="1:19" ht="31.5" customHeight="1" x14ac:dyDescent="0.35">
      <c r="A81" s="303" t="s">
        <v>176</v>
      </c>
      <c r="B81" s="304"/>
      <c r="C81" s="304"/>
      <c r="D81" s="304"/>
      <c r="E81" s="304"/>
      <c r="F81" s="304"/>
      <c r="G81" s="304"/>
      <c r="H81" s="304"/>
      <c r="I81" s="304"/>
      <c r="J81" s="304"/>
      <c r="K81" s="305"/>
      <c r="O81" s="2"/>
      <c r="Q81" s="1"/>
      <c r="R81" s="1"/>
    </row>
    <row r="82" spans="1:19" ht="31.5" customHeight="1" x14ac:dyDescent="0.35">
      <c r="A82" s="141"/>
      <c r="B82" s="7"/>
      <c r="C82" s="11" t="s">
        <v>77</v>
      </c>
      <c r="D82" s="228" t="s">
        <v>17</v>
      </c>
      <c r="E82" s="229">
        <v>0</v>
      </c>
      <c r="F82" s="230">
        <v>0</v>
      </c>
      <c r="G82" s="231">
        <v>0</v>
      </c>
      <c r="H82" s="232" t="str">
        <f>IF(D82="YES",(F82/2080),"")</f>
        <v/>
      </c>
      <c r="I82" s="233">
        <v>0</v>
      </c>
      <c r="J82" s="176">
        <f>IF(AND(C82="No In-Kind",D82="No"),0,IF(AND(C82="Yes In-Kind",D82="No"),0,IF(AND(C82="Yes In-Kind",D82="Yes"),0,IF(AND(C82="No In-Kind",D82="Yes"),0,IF(AND(C82="Yes",D82="Yes"),E82*F82,IF(AND(C82="NO",D82="NO"),G82*I82,IF(AND(C82="Yes",D82="No"),G82*I82,IF(AND(C82="No",D82="Yes"),E82*F82,0))))))))</f>
        <v>0</v>
      </c>
      <c r="K82" s="223">
        <f>IFERROR(SUM(J82*0.25),"")</f>
        <v>0</v>
      </c>
      <c r="O82" s="2"/>
      <c r="Q82" s="1"/>
      <c r="R82" s="1"/>
    </row>
    <row r="83" spans="1:19" ht="31.5" customHeight="1" x14ac:dyDescent="0.35">
      <c r="A83" s="303" t="s">
        <v>176</v>
      </c>
      <c r="B83" s="304"/>
      <c r="C83" s="304"/>
      <c r="D83" s="304"/>
      <c r="E83" s="304"/>
      <c r="F83" s="304"/>
      <c r="G83" s="304"/>
      <c r="H83" s="304"/>
      <c r="I83" s="304"/>
      <c r="J83" s="304"/>
      <c r="K83" s="305"/>
      <c r="O83" s="2"/>
      <c r="Q83" s="1"/>
      <c r="R83" s="1"/>
    </row>
    <row r="84" spans="1:19" ht="31.5" customHeight="1" x14ac:dyDescent="0.35">
      <c r="A84" s="141"/>
      <c r="B84" s="7"/>
      <c r="C84" s="11" t="s">
        <v>77</v>
      </c>
      <c r="D84" s="228" t="s">
        <v>17</v>
      </c>
      <c r="E84" s="229">
        <v>0</v>
      </c>
      <c r="F84" s="230">
        <v>0</v>
      </c>
      <c r="G84" s="231">
        <v>0</v>
      </c>
      <c r="H84" s="232" t="str">
        <f>IF(D84="YES",(F84/2080),"")</f>
        <v/>
      </c>
      <c r="I84" s="233">
        <v>0</v>
      </c>
      <c r="J84" s="176">
        <f>IF(AND(C84="No In-Kind",D84="No"),0,IF(AND(C84="Yes In-Kind",D84="No"),0,IF(AND(C84="Yes In-Kind",D84="Yes"),0,IF(AND(C84="No In-Kind",D84="Yes"),0,IF(AND(C84="Yes",D84="Yes"),E84*F84,IF(AND(C84="NO",D84="NO"),G84*I84,IF(AND(C84="Yes",D84="No"),G84*I84,IF(AND(C84="No",D84="Yes"),E84*F84,0))))))))</f>
        <v>0</v>
      </c>
      <c r="K84" s="223">
        <f>IFERROR(SUM(J84*0.25),"")</f>
        <v>0</v>
      </c>
      <c r="O84" s="2"/>
      <c r="Q84" s="1"/>
      <c r="R84" s="1"/>
    </row>
    <row r="85" spans="1:19" ht="31.5" customHeight="1" x14ac:dyDescent="0.35">
      <c r="A85" s="303" t="s">
        <v>176</v>
      </c>
      <c r="B85" s="304"/>
      <c r="C85" s="304"/>
      <c r="D85" s="304"/>
      <c r="E85" s="304"/>
      <c r="F85" s="304"/>
      <c r="G85" s="304"/>
      <c r="H85" s="304"/>
      <c r="I85" s="304"/>
      <c r="J85" s="304"/>
      <c r="K85" s="305"/>
      <c r="O85" s="2"/>
      <c r="Q85" s="1"/>
      <c r="R85" s="1"/>
    </row>
    <row r="86" spans="1:19" ht="31.5" customHeight="1" x14ac:dyDescent="0.35">
      <c r="A86" s="141"/>
      <c r="B86" s="7"/>
      <c r="C86" s="11" t="s">
        <v>77</v>
      </c>
      <c r="D86" s="228" t="s">
        <v>17</v>
      </c>
      <c r="E86" s="229">
        <v>0</v>
      </c>
      <c r="F86" s="230">
        <v>0</v>
      </c>
      <c r="G86" s="231">
        <v>0</v>
      </c>
      <c r="H86" s="232" t="str">
        <f>IF(D86="YES",(F86/2080),"")</f>
        <v/>
      </c>
      <c r="I86" s="233">
        <v>0</v>
      </c>
      <c r="J86" s="176">
        <f>IF(AND(C86="No In-Kind",D86="No"),0,IF(AND(C86="Yes In-Kind",D86="No"),0,IF(AND(C86="Yes In-Kind",D86="Yes"),0,IF(AND(C86="No In-Kind",D86="Yes"),0,IF(AND(C86="Yes",D86="Yes"),E86*F86,IF(AND(C86="NO",D86="NO"),G86*I86,IF(AND(C86="Yes",D86="No"),G86*I86,IF(AND(C86="No",D86="Yes"),E86*F86,0))))))))</f>
        <v>0</v>
      </c>
      <c r="K86" s="223">
        <f>IFERROR(SUM(J86*0.25),"")</f>
        <v>0</v>
      </c>
      <c r="O86" s="2"/>
      <c r="Q86" s="1"/>
      <c r="R86" s="1"/>
    </row>
    <row r="87" spans="1:19" ht="31.5" customHeight="1" x14ac:dyDescent="0.35">
      <c r="A87" s="303" t="s">
        <v>176</v>
      </c>
      <c r="B87" s="304"/>
      <c r="C87" s="304"/>
      <c r="D87" s="304"/>
      <c r="E87" s="304"/>
      <c r="F87" s="304"/>
      <c r="G87" s="304"/>
      <c r="H87" s="304"/>
      <c r="I87" s="304"/>
      <c r="J87" s="304"/>
      <c r="K87" s="305"/>
      <c r="O87" s="2"/>
      <c r="Q87" s="1"/>
      <c r="R87" s="1"/>
    </row>
    <row r="88" spans="1:19" ht="31.5" customHeight="1" x14ac:dyDescent="0.35">
      <c r="A88" s="141"/>
      <c r="B88" s="7"/>
      <c r="C88" s="11" t="s">
        <v>77</v>
      </c>
      <c r="D88" s="228" t="s">
        <v>17</v>
      </c>
      <c r="E88" s="229">
        <v>0</v>
      </c>
      <c r="F88" s="230">
        <v>0</v>
      </c>
      <c r="G88" s="231">
        <v>0</v>
      </c>
      <c r="H88" s="232" t="str">
        <f>IF(D88="YES",(F88/2080),"")</f>
        <v/>
      </c>
      <c r="I88" s="233">
        <v>0</v>
      </c>
      <c r="J88" s="176">
        <f>IF(AND(C88="No In-Kind",D88="No"),0,IF(AND(C88="Yes In-Kind",D88="No"),0,IF(AND(C88="Yes In-Kind",D88="Yes"),0,IF(AND(C88="No In-Kind",D88="Yes"),0,IF(AND(C88="Yes",D88="Yes"),E88*F88,IF(AND(C88="NO",D88="NO"),G88*I88,IF(AND(C88="Yes",D88="No"),G88*I88,IF(AND(C88="No",D88="Yes"),E88*F88,0))))))))</f>
        <v>0</v>
      </c>
      <c r="K88" s="223">
        <f>IFERROR(SUM(J88*0.25),"")</f>
        <v>0</v>
      </c>
      <c r="O88" s="2"/>
      <c r="Q88" s="1"/>
      <c r="R88" s="1"/>
    </row>
    <row r="89" spans="1:19" ht="31.5" customHeight="1" x14ac:dyDescent="0.35">
      <c r="A89" s="303" t="s">
        <v>176</v>
      </c>
      <c r="B89" s="304"/>
      <c r="C89" s="304"/>
      <c r="D89" s="304"/>
      <c r="E89" s="304"/>
      <c r="F89" s="304"/>
      <c r="G89" s="304"/>
      <c r="H89" s="304"/>
      <c r="I89" s="304"/>
      <c r="J89" s="304"/>
      <c r="K89" s="305"/>
      <c r="O89" s="2"/>
      <c r="Q89" s="1"/>
      <c r="R89" s="1"/>
    </row>
    <row r="90" spans="1:19" ht="31.5" customHeight="1" x14ac:dyDescent="0.35">
      <c r="A90" s="141"/>
      <c r="B90" s="7"/>
      <c r="C90" s="11" t="s">
        <v>77</v>
      </c>
      <c r="D90" s="228" t="s">
        <v>17</v>
      </c>
      <c r="E90" s="231">
        <v>0</v>
      </c>
      <c r="F90" s="230">
        <v>0</v>
      </c>
      <c r="G90" s="231">
        <v>0</v>
      </c>
      <c r="H90" s="232" t="str">
        <f>IF(D90="YES",(F90/2080),"")</f>
        <v/>
      </c>
      <c r="I90" s="233">
        <v>0</v>
      </c>
      <c r="J90" s="176">
        <f>IF(AND(C90="No In-Kind",D90="No"),0,IF(AND(C90="Yes In-Kind",D90="No"),0,IF(AND(C90="Yes In-Kind",D90="Yes"),0,IF(AND(C90="No In-Kind",D90="Yes"),0,IF(AND(C90="Yes",D90="Yes"),E90*F90,IF(AND(C90="NO",D90="NO"),G90*I90,IF(AND(C90="Yes",D90="No"),G90*I90,IF(AND(C90="No",D90="Yes"),E90*F90,0))))))))</f>
        <v>0</v>
      </c>
      <c r="K90" s="223">
        <f>IFERROR(SUM(J90*0.25),"")</f>
        <v>0</v>
      </c>
      <c r="L90" s="240"/>
      <c r="Q90" s="1"/>
      <c r="R90" s="1"/>
    </row>
    <row r="91" spans="1:19" ht="31.5" customHeight="1" thickBot="1" x14ac:dyDescent="0.4">
      <c r="A91" s="314" t="s">
        <v>176</v>
      </c>
      <c r="B91" s="315"/>
      <c r="C91" s="315"/>
      <c r="D91" s="315"/>
      <c r="E91" s="315"/>
      <c r="F91" s="315"/>
      <c r="G91" s="315"/>
      <c r="H91" s="315"/>
      <c r="I91" s="315"/>
      <c r="J91" s="315"/>
      <c r="K91" s="316"/>
      <c r="Q91" s="1"/>
      <c r="R91" s="1"/>
    </row>
    <row r="92" spans="1:19" ht="28.5" customHeight="1" thickBot="1" x14ac:dyDescent="0.4">
      <c r="A92" s="343" t="s">
        <v>19</v>
      </c>
      <c r="B92" s="344"/>
      <c r="C92" s="344"/>
      <c r="D92" s="344"/>
      <c r="E92" s="337" t="s">
        <v>189</v>
      </c>
      <c r="F92" s="337"/>
      <c r="G92" s="337"/>
      <c r="H92" s="337"/>
      <c r="I92" s="332"/>
      <c r="J92" s="189">
        <f>J12+J14+J16+J18+J20+J22+J24+J26+J28+J30+J32+J34+J36+J38+J40+J42+J44+J46+J48+J50+J52+J54+J56+J58+J60+J62+J64+J66+J68+J70+J72+J74+J76+J78+J80+J82+J84+J86+J88+J90</f>
        <v>0</v>
      </c>
      <c r="K92" s="224">
        <f>K12+K14+K16+K18+K20+K22+K24+K26+K28+K30+K32+K34+K36+K38+K40+K42+K44+K46+K48+K50+K52+K54+K56+K58+K60+K62+K64+K66+K68+K70+K72+K74+K76+K78+K80+K82+K84+K86+K88+K90</f>
        <v>0</v>
      </c>
      <c r="Q92" s="1"/>
      <c r="R92" s="1"/>
      <c r="S92" s="1"/>
    </row>
    <row r="93" spans="1:19" ht="13.5" customHeight="1" x14ac:dyDescent="0.35">
      <c r="F93" s="21"/>
      <c r="G93" s="21"/>
      <c r="H93" s="21"/>
      <c r="I93" s="21"/>
    </row>
    <row r="94" spans="1:19" ht="15" thickBot="1" x14ac:dyDescent="0.4"/>
    <row r="95" spans="1:19" ht="26.9" customHeight="1" thickBot="1" x14ac:dyDescent="0.4">
      <c r="A95" s="412" t="s">
        <v>172</v>
      </c>
      <c r="B95" s="413"/>
      <c r="C95" s="389" t="s">
        <v>20</v>
      </c>
      <c r="D95" s="390"/>
      <c r="E95" s="390"/>
      <c r="F95" s="390"/>
      <c r="G95" s="391"/>
    </row>
    <row r="96" spans="1:19" ht="27.75" customHeight="1" thickBot="1" x14ac:dyDescent="0.4">
      <c r="A96" s="326" t="s">
        <v>21</v>
      </c>
      <c r="B96" s="327"/>
      <c r="C96" s="392" t="s">
        <v>11</v>
      </c>
      <c r="D96" s="393"/>
      <c r="E96" s="393"/>
      <c r="F96" s="393"/>
      <c r="G96" s="394"/>
    </row>
    <row r="97" spans="1:16" ht="37.15" customHeight="1" thickBot="1" x14ac:dyDescent="0.4">
      <c r="A97" s="53" t="s">
        <v>12</v>
      </c>
      <c r="B97" s="54" t="s">
        <v>13</v>
      </c>
      <c r="C97" s="54" t="s">
        <v>143</v>
      </c>
      <c r="D97" s="54" t="s">
        <v>22</v>
      </c>
      <c r="E97" s="54" t="s">
        <v>153</v>
      </c>
      <c r="F97" s="54" t="s">
        <v>23</v>
      </c>
      <c r="G97" s="55" t="s">
        <v>179</v>
      </c>
      <c r="H97" s="15"/>
      <c r="I97" s="15"/>
      <c r="P97" s="2"/>
    </row>
    <row r="98" spans="1:16" ht="31.5" customHeight="1" x14ac:dyDescent="0.35">
      <c r="A98" s="61">
        <f>A12</f>
        <v>0</v>
      </c>
      <c r="B98" s="82">
        <f>(B12)</f>
        <v>0</v>
      </c>
      <c r="C98" s="181">
        <f>(J12)</f>
        <v>0</v>
      </c>
      <c r="D98" s="79">
        <v>0</v>
      </c>
      <c r="E98" s="83">
        <v>0</v>
      </c>
      <c r="F98" s="181">
        <f>IF(D98&gt;0%,(C98*D98),E98)</f>
        <v>0</v>
      </c>
      <c r="G98" s="188">
        <f>SUM(F98*0.25)</f>
        <v>0</v>
      </c>
      <c r="P98" s="2"/>
    </row>
    <row r="99" spans="1:16" ht="31.5" customHeight="1" x14ac:dyDescent="0.35">
      <c r="A99" s="351" t="s">
        <v>176</v>
      </c>
      <c r="B99" s="352"/>
      <c r="C99" s="352"/>
      <c r="D99" s="352"/>
      <c r="E99" s="352"/>
      <c r="F99" s="352"/>
      <c r="G99" s="353"/>
      <c r="P99" s="2"/>
    </row>
    <row r="100" spans="1:16" ht="31.5" customHeight="1" x14ac:dyDescent="0.35">
      <c r="A100" s="63">
        <f>A14</f>
        <v>0</v>
      </c>
      <c r="B100" s="64">
        <f>(B14)</f>
        <v>0</v>
      </c>
      <c r="C100" s="181">
        <f>(J14)</f>
        <v>0</v>
      </c>
      <c r="D100" s="80">
        <v>0</v>
      </c>
      <c r="E100" s="62">
        <v>0</v>
      </c>
      <c r="F100" s="182">
        <f>IF(D100&gt;0%,(C100*D100),E100)</f>
        <v>0</v>
      </c>
      <c r="G100" s="186">
        <f>SUM(F100*0.25)</f>
        <v>0</v>
      </c>
      <c r="P100" s="2"/>
    </row>
    <row r="101" spans="1:16" ht="31.5" customHeight="1" x14ac:dyDescent="0.35">
      <c r="A101" s="351" t="s">
        <v>176</v>
      </c>
      <c r="B101" s="352"/>
      <c r="C101" s="352"/>
      <c r="D101" s="352"/>
      <c r="E101" s="352"/>
      <c r="F101" s="352"/>
      <c r="G101" s="353"/>
      <c r="P101" s="2"/>
    </row>
    <row r="102" spans="1:16" ht="31.5" customHeight="1" x14ac:dyDescent="0.35">
      <c r="A102" s="63">
        <f>A16</f>
        <v>0</v>
      </c>
      <c r="B102" s="64">
        <f>B16</f>
        <v>0</v>
      </c>
      <c r="C102" s="181">
        <f>(J16)</f>
        <v>0</v>
      </c>
      <c r="D102" s="80">
        <v>0</v>
      </c>
      <c r="E102" s="62">
        <v>0</v>
      </c>
      <c r="F102" s="182">
        <f>IF(D102&gt;0%,(C102*D102),E102)</f>
        <v>0</v>
      </c>
      <c r="G102" s="186">
        <f>SUM(F102*0.25)</f>
        <v>0</v>
      </c>
      <c r="P102" s="2"/>
    </row>
    <row r="103" spans="1:16" ht="31.5" customHeight="1" x14ac:dyDescent="0.35">
      <c r="A103" s="351" t="s">
        <v>176</v>
      </c>
      <c r="B103" s="352"/>
      <c r="C103" s="352"/>
      <c r="D103" s="352"/>
      <c r="E103" s="352"/>
      <c r="F103" s="352"/>
      <c r="G103" s="353"/>
      <c r="P103" s="2"/>
    </row>
    <row r="104" spans="1:16" ht="31.5" customHeight="1" x14ac:dyDescent="0.35">
      <c r="A104" s="63">
        <f>A18</f>
        <v>0</v>
      </c>
      <c r="B104" s="64">
        <f>(B18)</f>
        <v>0</v>
      </c>
      <c r="C104" s="181">
        <f>(J18)</f>
        <v>0</v>
      </c>
      <c r="D104" s="80">
        <v>0</v>
      </c>
      <c r="E104" s="62">
        <v>0</v>
      </c>
      <c r="F104" s="182">
        <f>IF(D104&gt;0%,(C104*D104),E104)</f>
        <v>0</v>
      </c>
      <c r="G104" s="186">
        <f>SUM(F104*0.25)</f>
        <v>0</v>
      </c>
      <c r="P104" s="2"/>
    </row>
    <row r="105" spans="1:16" ht="31.5" customHeight="1" x14ac:dyDescent="0.35">
      <c r="A105" s="351" t="s">
        <v>176</v>
      </c>
      <c r="B105" s="352"/>
      <c r="C105" s="352"/>
      <c r="D105" s="352"/>
      <c r="E105" s="352"/>
      <c r="F105" s="352"/>
      <c r="G105" s="353"/>
      <c r="P105" s="2"/>
    </row>
    <row r="106" spans="1:16" ht="31.5" customHeight="1" x14ac:dyDescent="0.35">
      <c r="A106" s="63">
        <f>A20</f>
        <v>0</v>
      </c>
      <c r="B106" s="64">
        <f>(B20)</f>
        <v>0</v>
      </c>
      <c r="C106" s="181">
        <f>(J20)</f>
        <v>0</v>
      </c>
      <c r="D106" s="80">
        <v>0</v>
      </c>
      <c r="E106" s="62">
        <v>0</v>
      </c>
      <c r="F106" s="182">
        <f>IF(D106&gt;0%,(C106*D106),E106)</f>
        <v>0</v>
      </c>
      <c r="G106" s="186">
        <f>SUM(F106*0.25)</f>
        <v>0</v>
      </c>
      <c r="P106" s="2"/>
    </row>
    <row r="107" spans="1:16" ht="31.5" customHeight="1" x14ac:dyDescent="0.35">
      <c r="A107" s="300" t="s">
        <v>176</v>
      </c>
      <c r="B107" s="301"/>
      <c r="C107" s="301"/>
      <c r="D107" s="301"/>
      <c r="E107" s="301"/>
      <c r="F107" s="301"/>
      <c r="G107" s="302"/>
      <c r="P107" s="2"/>
    </row>
    <row r="108" spans="1:16" ht="31.5" customHeight="1" x14ac:dyDescent="0.35">
      <c r="A108" s="63">
        <f>A22</f>
        <v>0</v>
      </c>
      <c r="B108" s="64">
        <f>B22</f>
        <v>0</v>
      </c>
      <c r="C108" s="181">
        <f>(J22)</f>
        <v>0</v>
      </c>
      <c r="D108" s="80">
        <v>0</v>
      </c>
      <c r="E108" s="62">
        <v>0</v>
      </c>
      <c r="F108" s="182">
        <f>IF(D108&gt;0%,(C108*D108),E108)</f>
        <v>0</v>
      </c>
      <c r="G108" s="186">
        <f>SUM(F108*0.25)</f>
        <v>0</v>
      </c>
      <c r="P108" s="2"/>
    </row>
    <row r="109" spans="1:16" ht="31.5" customHeight="1" x14ac:dyDescent="0.35">
      <c r="A109" s="355" t="s">
        <v>176</v>
      </c>
      <c r="B109" s="356"/>
      <c r="C109" s="356"/>
      <c r="D109" s="356"/>
      <c r="E109" s="356"/>
      <c r="F109" s="356"/>
      <c r="G109" s="357"/>
      <c r="P109" s="2"/>
    </row>
    <row r="110" spans="1:16" ht="31.5" customHeight="1" x14ac:dyDescent="0.35">
      <c r="A110" s="63">
        <f>A24</f>
        <v>0</v>
      </c>
      <c r="B110" s="64">
        <f>B24</f>
        <v>0</v>
      </c>
      <c r="C110" s="181">
        <f>(J24)</f>
        <v>0</v>
      </c>
      <c r="D110" s="80">
        <v>0</v>
      </c>
      <c r="E110" s="62">
        <v>0</v>
      </c>
      <c r="F110" s="182">
        <f>IF(D110&gt;0%,(C110*D110),E110)</f>
        <v>0</v>
      </c>
      <c r="G110" s="186">
        <f>SUM(F110*0.25)</f>
        <v>0</v>
      </c>
      <c r="P110" s="2"/>
    </row>
    <row r="111" spans="1:16" ht="31.5" customHeight="1" x14ac:dyDescent="0.35">
      <c r="A111" s="355" t="s">
        <v>176</v>
      </c>
      <c r="B111" s="356"/>
      <c r="C111" s="356"/>
      <c r="D111" s="356"/>
      <c r="E111" s="356"/>
      <c r="F111" s="356"/>
      <c r="G111" s="357"/>
      <c r="P111" s="2"/>
    </row>
    <row r="112" spans="1:16" ht="31.5" customHeight="1" x14ac:dyDescent="0.35">
      <c r="A112" s="63">
        <f>A26</f>
        <v>0</v>
      </c>
      <c r="B112" s="65">
        <f>B26</f>
        <v>0</v>
      </c>
      <c r="C112" s="181">
        <f>(J26)</f>
        <v>0</v>
      </c>
      <c r="D112" s="80">
        <v>0</v>
      </c>
      <c r="E112" s="242">
        <v>0</v>
      </c>
      <c r="F112" s="182">
        <f>IF(D112&gt;0%,(C112*D112),E112)</f>
        <v>0</v>
      </c>
      <c r="G112" s="186">
        <f>SUM(F112*0.25)</f>
        <v>0</v>
      </c>
      <c r="P112" s="2"/>
    </row>
    <row r="113" spans="1:16" ht="31.5" customHeight="1" x14ac:dyDescent="0.35">
      <c r="A113" s="355" t="s">
        <v>176</v>
      </c>
      <c r="B113" s="356"/>
      <c r="C113" s="356"/>
      <c r="D113" s="356"/>
      <c r="E113" s="356"/>
      <c r="F113" s="356"/>
      <c r="G113" s="357"/>
      <c r="P113" s="2"/>
    </row>
    <row r="114" spans="1:16" ht="31.5" customHeight="1" x14ac:dyDescent="0.35">
      <c r="A114" s="63">
        <f>A28</f>
        <v>0</v>
      </c>
      <c r="B114" s="64">
        <f>B28</f>
        <v>0</v>
      </c>
      <c r="C114" s="181">
        <f>(J28)</f>
        <v>0</v>
      </c>
      <c r="D114" s="80">
        <v>0</v>
      </c>
      <c r="E114" s="62">
        <v>0</v>
      </c>
      <c r="F114" s="182">
        <f>IF(D114&gt;0%,(C114*D114),E114)</f>
        <v>0</v>
      </c>
      <c r="G114" s="186">
        <f>SUM(F114*0.25)</f>
        <v>0</v>
      </c>
      <c r="P114" s="2"/>
    </row>
    <row r="115" spans="1:16" ht="31.5" customHeight="1" x14ac:dyDescent="0.35">
      <c r="A115" s="355" t="s">
        <v>176</v>
      </c>
      <c r="B115" s="356"/>
      <c r="C115" s="356"/>
      <c r="D115" s="356"/>
      <c r="E115" s="356"/>
      <c r="F115" s="356"/>
      <c r="G115" s="357"/>
      <c r="P115" s="2"/>
    </row>
    <row r="116" spans="1:16" ht="31.5" customHeight="1" x14ac:dyDescent="0.35">
      <c r="A116" s="63">
        <f>A30</f>
        <v>0</v>
      </c>
      <c r="B116" s="64">
        <f>B30</f>
        <v>0</v>
      </c>
      <c r="C116" s="181">
        <f>(J30)</f>
        <v>0</v>
      </c>
      <c r="D116" s="80">
        <v>0</v>
      </c>
      <c r="E116" s="62">
        <v>0</v>
      </c>
      <c r="F116" s="182">
        <f>IF(D116&gt;0%,(C116*D116),E116)</f>
        <v>0</v>
      </c>
      <c r="G116" s="186">
        <f>SUM(F116*0.25)</f>
        <v>0</v>
      </c>
      <c r="P116" s="2"/>
    </row>
    <row r="117" spans="1:16" ht="31.5" customHeight="1" x14ac:dyDescent="0.35">
      <c r="A117" s="355" t="s">
        <v>176</v>
      </c>
      <c r="B117" s="356"/>
      <c r="C117" s="356"/>
      <c r="D117" s="356"/>
      <c r="E117" s="356"/>
      <c r="F117" s="356"/>
      <c r="G117" s="357"/>
      <c r="P117" s="2"/>
    </row>
    <row r="118" spans="1:16" ht="31.5" customHeight="1" x14ac:dyDescent="0.35">
      <c r="A118" s="63">
        <f>A32</f>
        <v>0</v>
      </c>
      <c r="B118" s="64">
        <f>B32</f>
        <v>0</v>
      </c>
      <c r="C118" s="181">
        <f>(J32)</f>
        <v>0</v>
      </c>
      <c r="D118" s="80">
        <v>0</v>
      </c>
      <c r="E118" s="60">
        <v>0</v>
      </c>
      <c r="F118" s="183">
        <f>IF(D118&gt;0%,(C118*D118),E118)</f>
        <v>0</v>
      </c>
      <c r="G118" s="187">
        <f>SUM(F118*0.25)</f>
        <v>0</v>
      </c>
      <c r="P118" s="2"/>
    </row>
    <row r="119" spans="1:16" ht="31.5" customHeight="1" x14ac:dyDescent="0.35">
      <c r="A119" s="300" t="s">
        <v>176</v>
      </c>
      <c r="B119" s="301"/>
      <c r="C119" s="301"/>
      <c r="D119" s="301"/>
      <c r="E119" s="301"/>
      <c r="F119" s="301"/>
      <c r="G119" s="302"/>
      <c r="P119" s="2"/>
    </row>
    <row r="120" spans="1:16" ht="31.5" customHeight="1" x14ac:dyDescent="0.35">
      <c r="A120" s="63">
        <f>A34</f>
        <v>0</v>
      </c>
      <c r="B120" s="64">
        <f>B34</f>
        <v>0</v>
      </c>
      <c r="C120" s="181">
        <f>(J34)</f>
        <v>0</v>
      </c>
      <c r="D120" s="80">
        <v>0</v>
      </c>
      <c r="E120" s="60">
        <v>0</v>
      </c>
      <c r="F120" s="183">
        <f>IF(D120&gt;0%,(C120*D120),E120)</f>
        <v>0</v>
      </c>
      <c r="G120" s="187">
        <f>SUM(F120*0.25)</f>
        <v>0</v>
      </c>
      <c r="P120" s="2"/>
    </row>
    <row r="121" spans="1:16" ht="31.5" customHeight="1" x14ac:dyDescent="0.35">
      <c r="A121" s="300" t="s">
        <v>176</v>
      </c>
      <c r="B121" s="301"/>
      <c r="C121" s="301"/>
      <c r="D121" s="301"/>
      <c r="E121" s="301"/>
      <c r="F121" s="301"/>
      <c r="G121" s="302"/>
      <c r="P121" s="2"/>
    </row>
    <row r="122" spans="1:16" ht="31.5" customHeight="1" x14ac:dyDescent="0.35">
      <c r="A122" s="63">
        <f>A36</f>
        <v>0</v>
      </c>
      <c r="B122" s="64">
        <f>B36</f>
        <v>0</v>
      </c>
      <c r="C122" s="181">
        <f>(J36)</f>
        <v>0</v>
      </c>
      <c r="D122" s="80">
        <v>0</v>
      </c>
      <c r="E122" s="60">
        <v>0</v>
      </c>
      <c r="F122" s="183">
        <f>IF(D122&gt;0%,(C122*D122),E122)</f>
        <v>0</v>
      </c>
      <c r="G122" s="187">
        <f>SUM(F122*0.25)</f>
        <v>0</v>
      </c>
      <c r="P122" s="2"/>
    </row>
    <row r="123" spans="1:16" ht="31.5" customHeight="1" x14ac:dyDescent="0.35">
      <c r="A123" s="300" t="s">
        <v>176</v>
      </c>
      <c r="B123" s="345"/>
      <c r="C123" s="345"/>
      <c r="D123" s="345"/>
      <c r="E123" s="345"/>
      <c r="F123" s="345"/>
      <c r="G123" s="346"/>
      <c r="P123" s="2"/>
    </row>
    <row r="124" spans="1:16" ht="31.5" customHeight="1" x14ac:dyDescent="0.35">
      <c r="A124" s="63">
        <f>A38</f>
        <v>0</v>
      </c>
      <c r="B124" s="64">
        <f>B38</f>
        <v>0</v>
      </c>
      <c r="C124" s="181">
        <f>(J38)</f>
        <v>0</v>
      </c>
      <c r="D124" s="80">
        <v>0</v>
      </c>
      <c r="E124" s="60">
        <v>0</v>
      </c>
      <c r="F124" s="183">
        <f>IF(D124&gt;0%,(C124*D124),E124)</f>
        <v>0</v>
      </c>
      <c r="G124" s="187">
        <f>SUM(F124*0.25)</f>
        <v>0</v>
      </c>
      <c r="P124" s="2"/>
    </row>
    <row r="125" spans="1:16" ht="31.5" customHeight="1" x14ac:dyDescent="0.35">
      <c r="A125" s="355" t="s">
        <v>176</v>
      </c>
      <c r="B125" s="356"/>
      <c r="C125" s="356"/>
      <c r="D125" s="356"/>
      <c r="E125" s="356"/>
      <c r="F125" s="356"/>
      <c r="G125" s="357"/>
      <c r="P125" s="2"/>
    </row>
    <row r="126" spans="1:16" ht="31.5" customHeight="1" x14ac:dyDescent="0.35">
      <c r="A126" s="63">
        <f>A40</f>
        <v>0</v>
      </c>
      <c r="B126" s="64">
        <f>B40</f>
        <v>0</v>
      </c>
      <c r="C126" s="181">
        <f>(J40)</f>
        <v>0</v>
      </c>
      <c r="D126" s="80">
        <v>0</v>
      </c>
      <c r="E126" s="60">
        <v>0</v>
      </c>
      <c r="F126" s="183">
        <f>IF(D126&gt;0%,(C126*D126),E126)</f>
        <v>0</v>
      </c>
      <c r="G126" s="187">
        <f>SUM(F126*0.25)</f>
        <v>0</v>
      </c>
      <c r="P126" s="2"/>
    </row>
    <row r="127" spans="1:16" ht="31.5" customHeight="1" x14ac:dyDescent="0.35">
      <c r="A127" s="300" t="s">
        <v>176</v>
      </c>
      <c r="B127" s="301"/>
      <c r="C127" s="301"/>
      <c r="D127" s="301"/>
      <c r="E127" s="301"/>
      <c r="F127" s="301"/>
      <c r="G127" s="302"/>
      <c r="P127" s="2"/>
    </row>
    <row r="128" spans="1:16" ht="31.5" customHeight="1" x14ac:dyDescent="0.35">
      <c r="A128" s="63">
        <f>A42</f>
        <v>0</v>
      </c>
      <c r="B128" s="64">
        <f>(B42)</f>
        <v>0</v>
      </c>
      <c r="C128" s="181">
        <f>(J42)</f>
        <v>0</v>
      </c>
      <c r="D128" s="80">
        <v>0</v>
      </c>
      <c r="E128" s="60">
        <v>0</v>
      </c>
      <c r="F128" s="183">
        <f>IF(D128&gt;0%,(C128*D128),E128)</f>
        <v>0</v>
      </c>
      <c r="G128" s="187">
        <f>SUM(F128*0.25)</f>
        <v>0</v>
      </c>
      <c r="P128" s="2"/>
    </row>
    <row r="129" spans="1:16" ht="31.5" customHeight="1" x14ac:dyDescent="0.35">
      <c r="A129" s="300" t="s">
        <v>176</v>
      </c>
      <c r="B129" s="301"/>
      <c r="C129" s="301"/>
      <c r="D129" s="301"/>
      <c r="E129" s="301"/>
      <c r="F129" s="301"/>
      <c r="G129" s="302"/>
      <c r="P129" s="2"/>
    </row>
    <row r="130" spans="1:16" ht="31.5" customHeight="1" x14ac:dyDescent="0.35">
      <c r="A130" s="63">
        <f>A44</f>
        <v>0</v>
      </c>
      <c r="B130" s="64">
        <f>(B44)</f>
        <v>0</v>
      </c>
      <c r="C130" s="181">
        <f>(J44)</f>
        <v>0</v>
      </c>
      <c r="D130" s="80">
        <v>0</v>
      </c>
      <c r="E130" s="60">
        <v>0</v>
      </c>
      <c r="F130" s="183">
        <f>IF(D130&gt;0%,(C130*D130),E130)</f>
        <v>0</v>
      </c>
      <c r="G130" s="187">
        <f>SUM(F130*0.25)</f>
        <v>0</v>
      </c>
      <c r="P130" s="2"/>
    </row>
    <row r="131" spans="1:16" ht="31.5" customHeight="1" x14ac:dyDescent="0.35">
      <c r="A131" s="300" t="s">
        <v>176</v>
      </c>
      <c r="B131" s="301"/>
      <c r="C131" s="301"/>
      <c r="D131" s="301"/>
      <c r="E131" s="301"/>
      <c r="F131" s="301"/>
      <c r="G131" s="302"/>
      <c r="P131" s="2"/>
    </row>
    <row r="132" spans="1:16" ht="31.5" customHeight="1" x14ac:dyDescent="0.35">
      <c r="A132" s="63">
        <f>A46</f>
        <v>0</v>
      </c>
      <c r="B132" s="64">
        <f>B46</f>
        <v>0</v>
      </c>
      <c r="C132" s="181">
        <f>(J46)</f>
        <v>0</v>
      </c>
      <c r="D132" s="80">
        <v>0</v>
      </c>
      <c r="E132" s="60">
        <v>0</v>
      </c>
      <c r="F132" s="183">
        <f>IF(D132&gt;0%,(C132*D132),E132)</f>
        <v>0</v>
      </c>
      <c r="G132" s="187">
        <f>SUM(F132*0.25)</f>
        <v>0</v>
      </c>
      <c r="P132" s="2"/>
    </row>
    <row r="133" spans="1:16" ht="31.5" customHeight="1" x14ac:dyDescent="0.35">
      <c r="A133" s="300" t="s">
        <v>176</v>
      </c>
      <c r="B133" s="301"/>
      <c r="C133" s="301"/>
      <c r="D133" s="301"/>
      <c r="E133" s="301"/>
      <c r="F133" s="301"/>
      <c r="G133" s="302"/>
      <c r="P133" s="2"/>
    </row>
    <row r="134" spans="1:16" ht="31.5" customHeight="1" x14ac:dyDescent="0.35">
      <c r="A134" s="63">
        <f>A48</f>
        <v>0</v>
      </c>
      <c r="B134" s="64">
        <f>B48</f>
        <v>0</v>
      </c>
      <c r="C134" s="181">
        <f>(J48)</f>
        <v>0</v>
      </c>
      <c r="D134" s="80">
        <v>0</v>
      </c>
      <c r="E134" s="60">
        <v>0</v>
      </c>
      <c r="F134" s="183">
        <f>IF(D134&gt;0%,(C134*D134),E134)</f>
        <v>0</v>
      </c>
      <c r="G134" s="187">
        <f>SUM(F134*0.25)</f>
        <v>0</v>
      </c>
      <c r="P134" s="2"/>
    </row>
    <row r="135" spans="1:16" ht="31.5" customHeight="1" x14ac:dyDescent="0.35">
      <c r="A135" s="300" t="s">
        <v>176</v>
      </c>
      <c r="B135" s="301"/>
      <c r="C135" s="301"/>
      <c r="D135" s="301"/>
      <c r="E135" s="301"/>
      <c r="F135" s="301"/>
      <c r="G135" s="302"/>
      <c r="P135" s="2"/>
    </row>
    <row r="136" spans="1:16" ht="31.5" customHeight="1" x14ac:dyDescent="0.35">
      <c r="A136" s="63">
        <f>A50</f>
        <v>0</v>
      </c>
      <c r="B136" s="64">
        <f>B50</f>
        <v>0</v>
      </c>
      <c r="C136" s="181">
        <f>(J50)</f>
        <v>0</v>
      </c>
      <c r="D136" s="80">
        <v>0</v>
      </c>
      <c r="E136" s="62">
        <v>0</v>
      </c>
      <c r="F136" s="182">
        <f>IF(D136&gt;0%,(C136*D136),E136)</f>
        <v>0</v>
      </c>
      <c r="G136" s="186">
        <f>SUM(F136*0.25)</f>
        <v>0</v>
      </c>
      <c r="P136" s="2"/>
    </row>
    <row r="137" spans="1:16" ht="31.5" customHeight="1" x14ac:dyDescent="0.35">
      <c r="A137" s="300" t="s">
        <v>176</v>
      </c>
      <c r="B137" s="301"/>
      <c r="C137" s="301"/>
      <c r="D137" s="301"/>
      <c r="E137" s="301"/>
      <c r="F137" s="301"/>
      <c r="G137" s="302"/>
      <c r="P137" s="2"/>
    </row>
    <row r="138" spans="1:16" ht="31.5" customHeight="1" x14ac:dyDescent="0.35">
      <c r="A138" s="63">
        <f>A52</f>
        <v>0</v>
      </c>
      <c r="B138" s="64">
        <f>(B52)</f>
        <v>0</v>
      </c>
      <c r="C138" s="181">
        <f>(J52)</f>
        <v>0</v>
      </c>
      <c r="D138" s="80">
        <v>0</v>
      </c>
      <c r="E138" s="62">
        <v>0</v>
      </c>
      <c r="F138" s="182">
        <f>IF(D138&gt;0%,(C138*D138),E138)</f>
        <v>0</v>
      </c>
      <c r="G138" s="186">
        <f>SUM(F138*0.25)</f>
        <v>0</v>
      </c>
    </row>
    <row r="139" spans="1:16" ht="31.5" customHeight="1" x14ac:dyDescent="0.35">
      <c r="A139" s="300" t="s">
        <v>176</v>
      </c>
      <c r="B139" s="301"/>
      <c r="C139" s="301"/>
      <c r="D139" s="301"/>
      <c r="E139" s="301"/>
      <c r="F139" s="301"/>
      <c r="G139" s="302"/>
    </row>
    <row r="140" spans="1:16" ht="31.5" customHeight="1" x14ac:dyDescent="0.35">
      <c r="A140" s="63">
        <f>A54</f>
        <v>0</v>
      </c>
      <c r="B140" s="64">
        <f>B90</f>
        <v>0</v>
      </c>
      <c r="C140" s="181">
        <f>(J90)</f>
        <v>0</v>
      </c>
      <c r="D140" s="80">
        <v>0</v>
      </c>
      <c r="E140" s="62">
        <v>0</v>
      </c>
      <c r="F140" s="182">
        <f>IF(D140&gt;0%,(C140*D140),E140)</f>
        <v>0</v>
      </c>
      <c r="G140" s="186">
        <f>SUM(F140*0.25)</f>
        <v>0</v>
      </c>
    </row>
    <row r="141" spans="1:16" ht="31.5" customHeight="1" x14ac:dyDescent="0.35">
      <c r="A141" s="300" t="s">
        <v>176</v>
      </c>
      <c r="B141" s="301"/>
      <c r="C141" s="301"/>
      <c r="D141" s="301"/>
      <c r="E141" s="301"/>
      <c r="F141" s="301"/>
      <c r="G141" s="302"/>
    </row>
    <row r="142" spans="1:16" ht="31.5" customHeight="1" x14ac:dyDescent="0.35">
      <c r="A142" s="234">
        <f>A56</f>
        <v>0</v>
      </c>
      <c r="B142" s="235">
        <f>B56</f>
        <v>0</v>
      </c>
      <c r="C142" s="236">
        <f>(J56)</f>
        <v>0</v>
      </c>
      <c r="D142" s="80">
        <v>0</v>
      </c>
      <c r="E142" s="237">
        <v>0</v>
      </c>
      <c r="F142" s="238">
        <f>IF(D142&gt;0%,(C142*D142),E142)</f>
        <v>0</v>
      </c>
      <c r="G142" s="239">
        <f>SUM(F142*0.25)</f>
        <v>0</v>
      </c>
    </row>
    <row r="143" spans="1:16" ht="31.5" customHeight="1" x14ac:dyDescent="0.35">
      <c r="A143" s="300" t="s">
        <v>176</v>
      </c>
      <c r="B143" s="301"/>
      <c r="C143" s="301"/>
      <c r="D143" s="301"/>
      <c r="E143" s="301"/>
      <c r="F143" s="301"/>
      <c r="G143" s="302"/>
    </row>
    <row r="144" spans="1:16" ht="31.5" customHeight="1" x14ac:dyDescent="0.35">
      <c r="A144" s="234">
        <f>A58</f>
        <v>0</v>
      </c>
      <c r="B144" s="235">
        <f>B58</f>
        <v>0</v>
      </c>
      <c r="C144" s="236">
        <f>(J58)</f>
        <v>0</v>
      </c>
      <c r="D144" s="80">
        <v>0</v>
      </c>
      <c r="E144" s="237">
        <v>0</v>
      </c>
      <c r="F144" s="238">
        <f>IF(D144&gt;0%,(C144*D144),E144)</f>
        <v>0</v>
      </c>
      <c r="G144" s="239">
        <f>SUM(F144*0.25)</f>
        <v>0</v>
      </c>
    </row>
    <row r="145" spans="1:7" ht="31.5" customHeight="1" x14ac:dyDescent="0.35">
      <c r="A145" s="300" t="s">
        <v>176</v>
      </c>
      <c r="B145" s="301"/>
      <c r="C145" s="301"/>
      <c r="D145" s="301"/>
      <c r="E145" s="301"/>
      <c r="F145" s="301"/>
      <c r="G145" s="302"/>
    </row>
    <row r="146" spans="1:7" ht="31.5" customHeight="1" x14ac:dyDescent="0.35">
      <c r="A146" s="234">
        <f>A60</f>
        <v>0</v>
      </c>
      <c r="B146" s="235">
        <f>B60</f>
        <v>0</v>
      </c>
      <c r="C146" s="236">
        <f>(J60)</f>
        <v>0</v>
      </c>
      <c r="D146" s="80">
        <v>0</v>
      </c>
      <c r="E146" s="237">
        <v>0</v>
      </c>
      <c r="F146" s="238">
        <f>IF(D146&gt;0%,(C146*D146),E146)</f>
        <v>0</v>
      </c>
      <c r="G146" s="239">
        <f>SUM(F146*0.25)</f>
        <v>0</v>
      </c>
    </row>
    <row r="147" spans="1:7" ht="31.5" customHeight="1" x14ac:dyDescent="0.35">
      <c r="A147" s="300" t="s">
        <v>176</v>
      </c>
      <c r="B147" s="301"/>
      <c r="C147" s="301"/>
      <c r="D147" s="301"/>
      <c r="E147" s="301"/>
      <c r="F147" s="301"/>
      <c r="G147" s="302"/>
    </row>
    <row r="148" spans="1:7" ht="31.5" customHeight="1" x14ac:dyDescent="0.35">
      <c r="A148" s="234">
        <f>A62</f>
        <v>0</v>
      </c>
      <c r="B148" s="235">
        <f>B62</f>
        <v>0</v>
      </c>
      <c r="C148" s="236">
        <f>(J62)</f>
        <v>0</v>
      </c>
      <c r="D148" s="80">
        <v>0</v>
      </c>
      <c r="E148" s="237">
        <v>0</v>
      </c>
      <c r="F148" s="238">
        <f>IF(D148&gt;0%,(C148*D148),E148)</f>
        <v>0</v>
      </c>
      <c r="G148" s="239">
        <f>SUM(F148*0.25)</f>
        <v>0</v>
      </c>
    </row>
    <row r="149" spans="1:7" ht="31.5" customHeight="1" x14ac:dyDescent="0.35">
      <c r="A149" s="300" t="s">
        <v>176</v>
      </c>
      <c r="B149" s="301"/>
      <c r="C149" s="301"/>
      <c r="D149" s="301"/>
      <c r="E149" s="301"/>
      <c r="F149" s="301"/>
      <c r="G149" s="302"/>
    </row>
    <row r="150" spans="1:7" ht="31.5" customHeight="1" x14ac:dyDescent="0.35">
      <c r="A150" s="234">
        <f>A64</f>
        <v>0</v>
      </c>
      <c r="B150" s="235">
        <f>B64</f>
        <v>0</v>
      </c>
      <c r="C150" s="236">
        <f>(J64)</f>
        <v>0</v>
      </c>
      <c r="D150" s="80">
        <v>0</v>
      </c>
      <c r="E150" s="237">
        <v>0</v>
      </c>
      <c r="F150" s="238">
        <f>IF(D150&gt;0%,(C150*D150),E150)</f>
        <v>0</v>
      </c>
      <c r="G150" s="239">
        <f>SUM(F150*0.25)</f>
        <v>0</v>
      </c>
    </row>
    <row r="151" spans="1:7" ht="31.5" customHeight="1" x14ac:dyDescent="0.35">
      <c r="A151" s="300" t="s">
        <v>176</v>
      </c>
      <c r="B151" s="301"/>
      <c r="C151" s="301"/>
      <c r="D151" s="301"/>
      <c r="E151" s="301"/>
      <c r="F151" s="301"/>
      <c r="G151" s="302"/>
    </row>
    <row r="152" spans="1:7" ht="31.5" customHeight="1" x14ac:dyDescent="0.35">
      <c r="A152" s="234">
        <f>A66</f>
        <v>0</v>
      </c>
      <c r="B152" s="235">
        <f>B66</f>
        <v>0</v>
      </c>
      <c r="C152" s="236">
        <f>(J66)</f>
        <v>0</v>
      </c>
      <c r="D152" s="80">
        <v>0</v>
      </c>
      <c r="E152" s="237">
        <v>0</v>
      </c>
      <c r="F152" s="238">
        <f>IF(D152&gt;0%,(C152*D152),E152)</f>
        <v>0</v>
      </c>
      <c r="G152" s="239">
        <f>SUM(F152*0.25)</f>
        <v>0</v>
      </c>
    </row>
    <row r="153" spans="1:7" ht="31.5" customHeight="1" x14ac:dyDescent="0.35">
      <c r="A153" s="300" t="s">
        <v>176</v>
      </c>
      <c r="B153" s="301"/>
      <c r="C153" s="301"/>
      <c r="D153" s="301"/>
      <c r="E153" s="301"/>
      <c r="F153" s="301"/>
      <c r="G153" s="302"/>
    </row>
    <row r="154" spans="1:7" ht="31.5" customHeight="1" x14ac:dyDescent="0.35">
      <c r="A154" s="234">
        <f>A68</f>
        <v>0</v>
      </c>
      <c r="B154" s="235">
        <f>B68</f>
        <v>0</v>
      </c>
      <c r="C154" s="236">
        <f>(J68)</f>
        <v>0</v>
      </c>
      <c r="D154" s="80">
        <v>0</v>
      </c>
      <c r="E154" s="237">
        <v>0</v>
      </c>
      <c r="F154" s="238">
        <f>IF(D154&gt;0%,(C154*D154),E154)</f>
        <v>0</v>
      </c>
      <c r="G154" s="239">
        <f>SUM(F154*0.25)</f>
        <v>0</v>
      </c>
    </row>
    <row r="155" spans="1:7" ht="31.5" customHeight="1" x14ac:dyDescent="0.35">
      <c r="A155" s="300" t="s">
        <v>176</v>
      </c>
      <c r="B155" s="301"/>
      <c r="C155" s="301"/>
      <c r="D155" s="301"/>
      <c r="E155" s="301"/>
      <c r="F155" s="301"/>
      <c r="G155" s="302"/>
    </row>
    <row r="156" spans="1:7" ht="31.5" customHeight="1" x14ac:dyDescent="0.35">
      <c r="A156" s="234">
        <f>A70</f>
        <v>0</v>
      </c>
      <c r="B156" s="235">
        <f>B70</f>
        <v>0</v>
      </c>
      <c r="C156" s="236">
        <f>(J70)</f>
        <v>0</v>
      </c>
      <c r="D156" s="80">
        <v>0</v>
      </c>
      <c r="E156" s="237">
        <v>0</v>
      </c>
      <c r="F156" s="238">
        <f>IF(D156&gt;0%,(C156*D156),E156)</f>
        <v>0</v>
      </c>
      <c r="G156" s="239">
        <f>SUM(F156*0.25)</f>
        <v>0</v>
      </c>
    </row>
    <row r="157" spans="1:7" ht="31.5" customHeight="1" x14ac:dyDescent="0.35">
      <c r="A157" s="300" t="s">
        <v>176</v>
      </c>
      <c r="B157" s="301"/>
      <c r="C157" s="301"/>
      <c r="D157" s="301"/>
      <c r="E157" s="301"/>
      <c r="F157" s="301"/>
      <c r="G157" s="302"/>
    </row>
    <row r="158" spans="1:7" ht="31.5" customHeight="1" x14ac:dyDescent="0.35">
      <c r="A158" s="234">
        <f>A72</f>
        <v>0</v>
      </c>
      <c r="B158" s="235">
        <f>B72</f>
        <v>0</v>
      </c>
      <c r="C158" s="236">
        <f>(J72)</f>
        <v>0</v>
      </c>
      <c r="D158" s="80">
        <v>0</v>
      </c>
      <c r="E158" s="237">
        <v>0</v>
      </c>
      <c r="F158" s="238">
        <f>IF(D158&gt;0%,(C158*D158),E158)</f>
        <v>0</v>
      </c>
      <c r="G158" s="239">
        <f>SUM(F158*0.25)</f>
        <v>0</v>
      </c>
    </row>
    <row r="159" spans="1:7" ht="31.5" customHeight="1" x14ac:dyDescent="0.35">
      <c r="A159" s="300" t="s">
        <v>176</v>
      </c>
      <c r="B159" s="301"/>
      <c r="C159" s="301"/>
      <c r="D159" s="301"/>
      <c r="E159" s="301"/>
      <c r="F159" s="301"/>
      <c r="G159" s="302"/>
    </row>
    <row r="160" spans="1:7" ht="31.5" customHeight="1" x14ac:dyDescent="0.35">
      <c r="A160" s="234">
        <f>A74</f>
        <v>0</v>
      </c>
      <c r="B160" s="235">
        <f>B74</f>
        <v>0</v>
      </c>
      <c r="C160" s="236">
        <f>(J74)</f>
        <v>0</v>
      </c>
      <c r="D160" s="80">
        <v>0</v>
      </c>
      <c r="E160" s="237">
        <v>0</v>
      </c>
      <c r="F160" s="238">
        <f>IF(D160&gt;0%,(C160*D160),E160)</f>
        <v>0</v>
      </c>
      <c r="G160" s="239">
        <f>SUM(F160*0.25)</f>
        <v>0</v>
      </c>
    </row>
    <row r="161" spans="1:7" ht="31.5" customHeight="1" x14ac:dyDescent="0.35">
      <c r="A161" s="300" t="s">
        <v>176</v>
      </c>
      <c r="B161" s="301"/>
      <c r="C161" s="301"/>
      <c r="D161" s="301"/>
      <c r="E161" s="301"/>
      <c r="F161" s="301"/>
      <c r="G161" s="302"/>
    </row>
    <row r="162" spans="1:7" ht="31.5" customHeight="1" x14ac:dyDescent="0.35">
      <c r="A162" s="234">
        <f>A76</f>
        <v>0</v>
      </c>
      <c r="B162" s="235">
        <f>B76</f>
        <v>0</v>
      </c>
      <c r="C162" s="236">
        <f>(J76)</f>
        <v>0</v>
      </c>
      <c r="D162" s="80">
        <v>0</v>
      </c>
      <c r="E162" s="237">
        <v>0</v>
      </c>
      <c r="F162" s="238">
        <f>IF(D162&gt;0%,(C162*D162),E162)</f>
        <v>0</v>
      </c>
      <c r="G162" s="239">
        <f>SUM(F162*0.25)</f>
        <v>0</v>
      </c>
    </row>
    <row r="163" spans="1:7" ht="31.5" customHeight="1" x14ac:dyDescent="0.35">
      <c r="A163" s="300" t="s">
        <v>176</v>
      </c>
      <c r="B163" s="301"/>
      <c r="C163" s="301"/>
      <c r="D163" s="301"/>
      <c r="E163" s="301"/>
      <c r="F163" s="301"/>
      <c r="G163" s="302"/>
    </row>
    <row r="164" spans="1:7" ht="31.5" customHeight="1" x14ac:dyDescent="0.35">
      <c r="A164" s="234">
        <f>A78</f>
        <v>0</v>
      </c>
      <c r="B164" s="235">
        <f>B78</f>
        <v>0</v>
      </c>
      <c r="C164" s="236">
        <f>(J78)</f>
        <v>0</v>
      </c>
      <c r="D164" s="80">
        <v>0</v>
      </c>
      <c r="E164" s="237">
        <v>0</v>
      </c>
      <c r="F164" s="238">
        <f>IF(D164&gt;0%,(C164*D164),E164)</f>
        <v>0</v>
      </c>
      <c r="G164" s="239">
        <f>SUM(F164*0.25)</f>
        <v>0</v>
      </c>
    </row>
    <row r="165" spans="1:7" ht="31.5" customHeight="1" x14ac:dyDescent="0.35">
      <c r="A165" s="300" t="s">
        <v>176</v>
      </c>
      <c r="B165" s="301"/>
      <c r="C165" s="301"/>
      <c r="D165" s="301"/>
      <c r="E165" s="301"/>
      <c r="F165" s="301"/>
      <c r="G165" s="302"/>
    </row>
    <row r="166" spans="1:7" ht="31.5" customHeight="1" x14ac:dyDescent="0.35">
      <c r="A166" s="234">
        <f>A80</f>
        <v>0</v>
      </c>
      <c r="B166" s="235">
        <f>B80</f>
        <v>0</v>
      </c>
      <c r="C166" s="236">
        <f>(J80)</f>
        <v>0</v>
      </c>
      <c r="D166" s="80">
        <v>0</v>
      </c>
      <c r="E166" s="237">
        <v>0</v>
      </c>
      <c r="F166" s="238">
        <f>IF(D166&gt;0%,(C166*D166),E166)</f>
        <v>0</v>
      </c>
      <c r="G166" s="239">
        <f>SUM(F166*0.25)</f>
        <v>0</v>
      </c>
    </row>
    <row r="167" spans="1:7" ht="31.5" customHeight="1" x14ac:dyDescent="0.35">
      <c r="A167" s="300" t="s">
        <v>176</v>
      </c>
      <c r="B167" s="301"/>
      <c r="C167" s="301"/>
      <c r="D167" s="301"/>
      <c r="E167" s="301"/>
      <c r="F167" s="301"/>
      <c r="G167" s="302"/>
    </row>
    <row r="168" spans="1:7" ht="31.5" customHeight="1" x14ac:dyDescent="0.35">
      <c r="A168" s="234">
        <f>A82</f>
        <v>0</v>
      </c>
      <c r="B168" s="235">
        <f>B82</f>
        <v>0</v>
      </c>
      <c r="C168" s="236">
        <f>(J82)</f>
        <v>0</v>
      </c>
      <c r="D168" s="80">
        <v>0</v>
      </c>
      <c r="E168" s="237">
        <v>0</v>
      </c>
      <c r="F168" s="238">
        <f>IF(D168&gt;0%,(C168*D168),E168)</f>
        <v>0</v>
      </c>
      <c r="G168" s="239">
        <f>SUM(F168*0.25)</f>
        <v>0</v>
      </c>
    </row>
    <row r="169" spans="1:7" ht="31.5" customHeight="1" x14ac:dyDescent="0.35">
      <c r="A169" s="300" t="s">
        <v>176</v>
      </c>
      <c r="B169" s="301"/>
      <c r="C169" s="301"/>
      <c r="D169" s="301"/>
      <c r="E169" s="301"/>
      <c r="F169" s="301"/>
      <c r="G169" s="302"/>
    </row>
    <row r="170" spans="1:7" ht="31.5" customHeight="1" x14ac:dyDescent="0.35">
      <c r="A170" s="234">
        <f>A84</f>
        <v>0</v>
      </c>
      <c r="B170" s="235">
        <f>B84</f>
        <v>0</v>
      </c>
      <c r="C170" s="236">
        <f>(J84)</f>
        <v>0</v>
      </c>
      <c r="D170" s="80">
        <v>0</v>
      </c>
      <c r="E170" s="237">
        <v>0</v>
      </c>
      <c r="F170" s="238">
        <f>IF(D170&gt;0%,(C170*D170),E170)</f>
        <v>0</v>
      </c>
      <c r="G170" s="239">
        <f>SUM(F170*0.25)</f>
        <v>0</v>
      </c>
    </row>
    <row r="171" spans="1:7" ht="31.5" customHeight="1" x14ac:dyDescent="0.35">
      <c r="A171" s="300" t="s">
        <v>176</v>
      </c>
      <c r="B171" s="301"/>
      <c r="C171" s="301"/>
      <c r="D171" s="301"/>
      <c r="E171" s="301"/>
      <c r="F171" s="301"/>
      <c r="G171" s="302"/>
    </row>
    <row r="172" spans="1:7" ht="31.5" customHeight="1" x14ac:dyDescent="0.35">
      <c r="A172" s="234">
        <f>A86</f>
        <v>0</v>
      </c>
      <c r="B172" s="235">
        <f>B86</f>
        <v>0</v>
      </c>
      <c r="C172" s="236">
        <f>(J86)</f>
        <v>0</v>
      </c>
      <c r="D172" s="80">
        <v>0</v>
      </c>
      <c r="E172" s="237">
        <v>0</v>
      </c>
      <c r="F172" s="238">
        <f>IF(D172&gt;0%,(C172*D172),E172)</f>
        <v>0</v>
      </c>
      <c r="G172" s="239">
        <f>SUM(F172*0.25)</f>
        <v>0</v>
      </c>
    </row>
    <row r="173" spans="1:7" ht="31.5" customHeight="1" x14ac:dyDescent="0.35">
      <c r="A173" s="300" t="s">
        <v>176</v>
      </c>
      <c r="B173" s="301"/>
      <c r="C173" s="301"/>
      <c r="D173" s="301"/>
      <c r="E173" s="301"/>
      <c r="F173" s="301"/>
      <c r="G173" s="302"/>
    </row>
    <row r="174" spans="1:7" ht="31.5" customHeight="1" x14ac:dyDescent="0.35">
      <c r="A174" s="234">
        <f>A88</f>
        <v>0</v>
      </c>
      <c r="B174" s="235">
        <f>B88</f>
        <v>0</v>
      </c>
      <c r="C174" s="236">
        <f>(J88)</f>
        <v>0</v>
      </c>
      <c r="D174" s="80">
        <v>0</v>
      </c>
      <c r="E174" s="237">
        <v>0</v>
      </c>
      <c r="F174" s="238">
        <f>IF(D174&gt;0%,(C174*D174),E174)</f>
        <v>0</v>
      </c>
      <c r="G174" s="239">
        <f>SUM(F174*0.25)</f>
        <v>0</v>
      </c>
    </row>
    <row r="175" spans="1:7" ht="31.5" customHeight="1" x14ac:dyDescent="0.35">
      <c r="A175" s="300" t="s">
        <v>176</v>
      </c>
      <c r="B175" s="301"/>
      <c r="C175" s="301"/>
      <c r="D175" s="301"/>
      <c r="E175" s="301"/>
      <c r="F175" s="301"/>
      <c r="G175" s="302"/>
    </row>
    <row r="176" spans="1:7" ht="31.5" customHeight="1" x14ac:dyDescent="0.35">
      <c r="A176" s="234">
        <f>A90</f>
        <v>0</v>
      </c>
      <c r="B176" s="235">
        <f>B88</f>
        <v>0</v>
      </c>
      <c r="C176" s="236">
        <f>(J88)</f>
        <v>0</v>
      </c>
      <c r="D176" s="80">
        <v>0</v>
      </c>
      <c r="E176" s="237">
        <v>0</v>
      </c>
      <c r="F176" s="238">
        <f>IF(D176&gt;0%,(C176*D176),E176)</f>
        <v>0</v>
      </c>
      <c r="G176" s="239">
        <f>SUM(F176*0.25)</f>
        <v>0</v>
      </c>
    </row>
    <row r="177" spans="1:11" ht="31.5" customHeight="1" thickBot="1" x14ac:dyDescent="0.4">
      <c r="A177" s="362" t="s">
        <v>176</v>
      </c>
      <c r="B177" s="363"/>
      <c r="C177" s="363"/>
      <c r="D177" s="363"/>
      <c r="E177" s="363"/>
      <c r="F177" s="363"/>
      <c r="G177" s="364"/>
    </row>
    <row r="178" spans="1:11" ht="31.5" customHeight="1" thickBot="1" x14ac:dyDescent="0.4">
      <c r="A178" s="221" t="s">
        <v>19</v>
      </c>
      <c r="B178" s="13"/>
      <c r="C178" s="354" t="s">
        <v>144</v>
      </c>
      <c r="D178" s="354"/>
      <c r="E178" s="354"/>
      <c r="F178" s="184">
        <f>SUM(F98:F177)</f>
        <v>0</v>
      </c>
      <c r="G178" s="185">
        <f>SUM(G98:G177)</f>
        <v>0</v>
      </c>
      <c r="H178" s="22"/>
      <c r="I178" s="22"/>
      <c r="J178" s="17"/>
      <c r="K178" s="56"/>
    </row>
    <row r="179" spans="1:11" ht="15" thickBot="1" x14ac:dyDescent="0.4">
      <c r="A179" s="18"/>
      <c r="B179" s="19"/>
      <c r="C179" s="19"/>
      <c r="D179" s="19"/>
      <c r="E179" s="20"/>
      <c r="H179" s="21"/>
      <c r="I179" s="21"/>
    </row>
    <row r="180" spans="1:11" ht="36" customHeight="1" x14ac:dyDescent="0.35">
      <c r="A180" s="347" t="s">
        <v>24</v>
      </c>
      <c r="B180" s="348"/>
      <c r="C180" s="15"/>
      <c r="D180" s="15"/>
      <c r="E180" s="15"/>
      <c r="F180" s="15"/>
      <c r="G180" s="15"/>
      <c r="H180" s="15"/>
      <c r="I180" s="15"/>
    </row>
    <row r="181" spans="1:11" x14ac:dyDescent="0.35">
      <c r="A181" s="147" t="s">
        <v>25</v>
      </c>
      <c r="B181" s="148" t="s">
        <v>26</v>
      </c>
    </row>
    <row r="182" spans="1:11" x14ac:dyDescent="0.35">
      <c r="A182" s="149" t="s">
        <v>77</v>
      </c>
      <c r="B182" s="217">
        <v>0</v>
      </c>
    </row>
    <row r="183" spans="1:11" x14ac:dyDescent="0.35">
      <c r="A183" s="149" t="s">
        <v>77</v>
      </c>
      <c r="B183" s="217">
        <v>0</v>
      </c>
    </row>
    <row r="184" spans="1:11" x14ac:dyDescent="0.35">
      <c r="A184" s="149" t="s">
        <v>77</v>
      </c>
      <c r="B184" s="217">
        <v>0</v>
      </c>
    </row>
    <row r="185" spans="1:11" x14ac:dyDescent="0.35">
      <c r="A185" s="149" t="s">
        <v>77</v>
      </c>
      <c r="B185" s="218">
        <v>0</v>
      </c>
    </row>
    <row r="186" spans="1:11" x14ac:dyDescent="0.35">
      <c r="A186" s="149" t="s">
        <v>77</v>
      </c>
      <c r="B186" s="217">
        <v>0</v>
      </c>
    </row>
    <row r="187" spans="1:11" x14ac:dyDescent="0.35">
      <c r="A187" s="149" t="s">
        <v>77</v>
      </c>
      <c r="B187" s="217">
        <v>0</v>
      </c>
    </row>
    <row r="188" spans="1:11" hidden="1" x14ac:dyDescent="0.35">
      <c r="A188" s="149" t="s">
        <v>77</v>
      </c>
      <c r="B188" s="217"/>
    </row>
    <row r="189" spans="1:11" x14ac:dyDescent="0.35">
      <c r="A189" s="149" t="s">
        <v>77</v>
      </c>
      <c r="B189" s="217">
        <v>0</v>
      </c>
    </row>
    <row r="190" spans="1:11" x14ac:dyDescent="0.35">
      <c r="A190" s="149" t="s">
        <v>77</v>
      </c>
      <c r="B190" s="217">
        <v>0</v>
      </c>
    </row>
    <row r="191" spans="1:11" x14ac:dyDescent="0.35">
      <c r="A191" s="149" t="s">
        <v>77</v>
      </c>
      <c r="B191" s="217">
        <v>0</v>
      </c>
    </row>
    <row r="192" spans="1:11" x14ac:dyDescent="0.35">
      <c r="A192" s="149" t="s">
        <v>77</v>
      </c>
      <c r="B192" s="217">
        <v>0</v>
      </c>
    </row>
    <row r="193" spans="1:16" x14ac:dyDescent="0.35">
      <c r="A193" s="149" t="s">
        <v>77</v>
      </c>
      <c r="B193" s="217">
        <v>0</v>
      </c>
    </row>
    <row r="194" spans="1:16" ht="15" thickBot="1" x14ac:dyDescent="0.4">
      <c r="A194" s="150" t="s">
        <v>27</v>
      </c>
      <c r="B194" s="151">
        <f>SUM(B182:B193)</f>
        <v>0</v>
      </c>
      <c r="K194" s="16"/>
      <c r="P194" s="2"/>
    </row>
    <row r="195" spans="1:16" x14ac:dyDescent="0.35">
      <c r="A195" s="22"/>
      <c r="B195" s="23"/>
      <c r="C195" s="24"/>
      <c r="K195" s="16"/>
      <c r="P195" s="2"/>
    </row>
    <row r="196" spans="1:16" x14ac:dyDescent="0.35">
      <c r="A196" s="22"/>
      <c r="B196" s="23"/>
      <c r="J196" s="16"/>
      <c r="O196" s="2"/>
      <c r="P196" s="2"/>
    </row>
    <row r="197" spans="1:16" ht="15" thickBot="1" x14ac:dyDescent="0.4">
      <c r="A197" s="22"/>
      <c r="B197" s="23"/>
      <c r="C197" s="24"/>
      <c r="K197" s="16"/>
      <c r="P197" s="2"/>
    </row>
    <row r="198" spans="1:16" ht="27.75" customHeight="1" x14ac:dyDescent="0.35">
      <c r="A198" s="349" t="s">
        <v>171</v>
      </c>
      <c r="B198" s="350"/>
      <c r="C198" s="338" t="s">
        <v>28</v>
      </c>
      <c r="D198" s="339"/>
      <c r="E198" s="339"/>
      <c r="F198" s="339"/>
      <c r="G198" s="339"/>
      <c r="H198" s="339"/>
      <c r="I198" s="340"/>
      <c r="J198" s="25"/>
      <c r="O198" s="2"/>
      <c r="P198" s="2"/>
    </row>
    <row r="199" spans="1:16" ht="21" customHeight="1" x14ac:dyDescent="0.35">
      <c r="A199" s="399" t="s">
        <v>29</v>
      </c>
      <c r="B199" s="400"/>
      <c r="C199" s="341" t="s">
        <v>11</v>
      </c>
      <c r="D199" s="321"/>
      <c r="E199" s="321"/>
      <c r="F199" s="321"/>
      <c r="G199" s="321"/>
      <c r="H199" s="321"/>
      <c r="I199" s="322"/>
      <c r="J199" s="26"/>
      <c r="O199" s="2"/>
      <c r="P199" s="2"/>
    </row>
    <row r="200" spans="1:16" ht="26" x14ac:dyDescent="0.35">
      <c r="A200" s="152" t="s">
        <v>30</v>
      </c>
      <c r="B200" s="88" t="s">
        <v>31</v>
      </c>
      <c r="C200" s="88" t="s">
        <v>32</v>
      </c>
      <c r="D200" s="88" t="s">
        <v>33</v>
      </c>
      <c r="E200" s="88" t="s">
        <v>34</v>
      </c>
      <c r="F200" s="88" t="s">
        <v>35</v>
      </c>
      <c r="G200" s="88" t="s">
        <v>36</v>
      </c>
      <c r="H200" s="88" t="s">
        <v>37</v>
      </c>
      <c r="I200" s="153" t="s">
        <v>179</v>
      </c>
      <c r="N200" s="2"/>
      <c r="O200" s="2"/>
      <c r="P200" s="2"/>
    </row>
    <row r="201" spans="1:16" ht="39" customHeight="1" x14ac:dyDescent="0.35">
      <c r="A201" s="141"/>
      <c r="B201" s="11"/>
      <c r="C201" s="71" t="s">
        <v>77</v>
      </c>
      <c r="D201" s="71" t="s">
        <v>207</v>
      </c>
      <c r="E201" s="72">
        <v>0</v>
      </c>
      <c r="F201" s="75"/>
      <c r="G201" s="75"/>
      <c r="H201" s="74">
        <f>E201*F201*G201</f>
        <v>0</v>
      </c>
      <c r="I201" s="161">
        <f>SUM(H201*0.25)</f>
        <v>0</v>
      </c>
      <c r="N201" s="2"/>
      <c r="O201" s="2"/>
      <c r="P201" s="2"/>
    </row>
    <row r="202" spans="1:16" ht="31.5" customHeight="1" x14ac:dyDescent="0.35">
      <c r="A202" s="314" t="s">
        <v>176</v>
      </c>
      <c r="B202" s="315"/>
      <c r="C202" s="315"/>
      <c r="D202" s="315"/>
      <c r="E202" s="315"/>
      <c r="F202" s="315"/>
      <c r="G202" s="315"/>
      <c r="H202" s="315"/>
      <c r="I202" s="316"/>
      <c r="J202" s="25"/>
      <c r="O202" s="2"/>
      <c r="P202" s="2"/>
    </row>
    <row r="203" spans="1:16" ht="31.5" customHeight="1" x14ac:dyDescent="0.35">
      <c r="A203" s="141"/>
      <c r="B203" s="11"/>
      <c r="C203" s="71" t="s">
        <v>77</v>
      </c>
      <c r="D203" s="71" t="s">
        <v>17</v>
      </c>
      <c r="E203" s="72">
        <v>0</v>
      </c>
      <c r="F203" s="71"/>
      <c r="G203" s="75"/>
      <c r="H203" s="74">
        <f>E203*F203*G203</f>
        <v>0</v>
      </c>
      <c r="I203" s="161">
        <f>SUM(H203*0.25)</f>
        <v>0</v>
      </c>
      <c r="N203" s="2"/>
      <c r="O203" s="2"/>
      <c r="P203" s="2"/>
    </row>
    <row r="204" spans="1:16" ht="31.5" customHeight="1" x14ac:dyDescent="0.35">
      <c r="A204" s="314" t="s">
        <v>176</v>
      </c>
      <c r="B204" s="315"/>
      <c r="C204" s="315"/>
      <c r="D204" s="315"/>
      <c r="E204" s="315"/>
      <c r="F204" s="315"/>
      <c r="G204" s="315"/>
      <c r="H204" s="315"/>
      <c r="I204" s="316"/>
      <c r="J204" s="25"/>
      <c r="O204" s="2"/>
      <c r="P204" s="2"/>
    </row>
    <row r="205" spans="1:16" ht="31.5" customHeight="1" x14ac:dyDescent="0.35">
      <c r="A205" s="141"/>
      <c r="B205" s="11"/>
      <c r="C205" s="71" t="s">
        <v>77</v>
      </c>
      <c r="D205" s="71" t="s">
        <v>17</v>
      </c>
      <c r="E205" s="72">
        <v>0</v>
      </c>
      <c r="F205" s="75"/>
      <c r="G205" s="75"/>
      <c r="H205" s="74">
        <f>E205*F205*G205</f>
        <v>0</v>
      </c>
      <c r="I205" s="161">
        <f>SUM(H205*0.25)</f>
        <v>0</v>
      </c>
      <c r="N205" s="2"/>
      <c r="O205" s="2"/>
      <c r="P205" s="2"/>
    </row>
    <row r="206" spans="1:16" ht="31.5" customHeight="1" x14ac:dyDescent="0.35">
      <c r="A206" s="314" t="s">
        <v>176</v>
      </c>
      <c r="B206" s="315"/>
      <c r="C206" s="315"/>
      <c r="D206" s="315"/>
      <c r="E206" s="315"/>
      <c r="F206" s="315"/>
      <c r="G206" s="315"/>
      <c r="H206" s="315"/>
      <c r="I206" s="316"/>
      <c r="J206" s="25"/>
      <c r="O206" s="2"/>
      <c r="P206" s="2"/>
    </row>
    <row r="207" spans="1:16" ht="31.5" customHeight="1" x14ac:dyDescent="0.35">
      <c r="A207" s="141"/>
      <c r="B207" s="11"/>
      <c r="C207" s="71" t="s">
        <v>77</v>
      </c>
      <c r="D207" s="71" t="s">
        <v>17</v>
      </c>
      <c r="E207" s="72">
        <v>0</v>
      </c>
      <c r="F207" s="75"/>
      <c r="G207" s="75"/>
      <c r="H207" s="74">
        <f>E207*F207*G207</f>
        <v>0</v>
      </c>
      <c r="I207" s="161">
        <f>SUM(H207*0.25)</f>
        <v>0</v>
      </c>
      <c r="N207" s="2"/>
      <c r="O207" s="2"/>
      <c r="P207" s="2"/>
    </row>
    <row r="208" spans="1:16" ht="31.5" customHeight="1" x14ac:dyDescent="0.35">
      <c r="A208" s="314" t="s">
        <v>176</v>
      </c>
      <c r="B208" s="315"/>
      <c r="C208" s="315"/>
      <c r="D208" s="315"/>
      <c r="E208" s="315"/>
      <c r="F208" s="315"/>
      <c r="G208" s="315"/>
      <c r="H208" s="315"/>
      <c r="I208" s="316"/>
      <c r="J208" s="25"/>
      <c r="O208" s="2"/>
      <c r="P208" s="2"/>
    </row>
    <row r="209" spans="1:16" ht="31.5" customHeight="1" x14ac:dyDescent="0.35">
      <c r="A209" s="141"/>
      <c r="B209" s="11"/>
      <c r="C209" s="71" t="s">
        <v>77</v>
      </c>
      <c r="D209" s="71" t="s">
        <v>17</v>
      </c>
      <c r="E209" s="72">
        <v>0</v>
      </c>
      <c r="F209" s="75"/>
      <c r="G209" s="75"/>
      <c r="H209" s="74">
        <f>E209*F209*G209</f>
        <v>0</v>
      </c>
      <c r="I209" s="161">
        <f>SUM(H209*0.25)</f>
        <v>0</v>
      </c>
      <c r="N209" s="2"/>
      <c r="O209" s="2"/>
      <c r="P209" s="2"/>
    </row>
    <row r="210" spans="1:16" ht="31.5" customHeight="1" x14ac:dyDescent="0.35">
      <c r="A210" s="314" t="s">
        <v>176</v>
      </c>
      <c r="B210" s="315"/>
      <c r="C210" s="315"/>
      <c r="D210" s="315"/>
      <c r="E210" s="315"/>
      <c r="F210" s="315"/>
      <c r="G210" s="315"/>
      <c r="H210" s="315"/>
      <c r="I210" s="316"/>
      <c r="J210" s="25"/>
      <c r="O210" s="2"/>
      <c r="P210" s="2"/>
    </row>
    <row r="211" spans="1:16" ht="31.5" customHeight="1" x14ac:dyDescent="0.35">
      <c r="A211" s="141"/>
      <c r="B211" s="11"/>
      <c r="C211" s="71" t="s">
        <v>77</v>
      </c>
      <c r="D211" s="71" t="s">
        <v>17</v>
      </c>
      <c r="E211" s="72">
        <v>0</v>
      </c>
      <c r="F211" s="75"/>
      <c r="G211" s="75"/>
      <c r="H211" s="74">
        <f>E211*F211*G211</f>
        <v>0</v>
      </c>
      <c r="I211" s="161">
        <f>SUM(H211*0.25)</f>
        <v>0</v>
      </c>
      <c r="N211" s="2"/>
      <c r="O211" s="2"/>
      <c r="P211" s="2"/>
    </row>
    <row r="212" spans="1:16" ht="31.5" customHeight="1" x14ac:dyDescent="0.35">
      <c r="A212" s="314" t="s">
        <v>176</v>
      </c>
      <c r="B212" s="315"/>
      <c r="C212" s="315"/>
      <c r="D212" s="315"/>
      <c r="E212" s="315"/>
      <c r="F212" s="315"/>
      <c r="G212" s="315"/>
      <c r="H212" s="315"/>
      <c r="I212" s="316"/>
      <c r="J212" s="25"/>
      <c r="O212" s="2"/>
      <c r="P212" s="2"/>
    </row>
    <row r="213" spans="1:16" ht="31.5" customHeight="1" x14ac:dyDescent="0.35">
      <c r="A213" s="141"/>
      <c r="B213" s="11"/>
      <c r="C213" s="71" t="s">
        <v>77</v>
      </c>
      <c r="D213" s="71" t="s">
        <v>17</v>
      </c>
      <c r="E213" s="72">
        <v>0</v>
      </c>
      <c r="F213" s="75"/>
      <c r="G213" s="75"/>
      <c r="H213" s="74">
        <f>E213*F213*G213</f>
        <v>0</v>
      </c>
      <c r="I213" s="161">
        <f>SUM(H213*0.25)</f>
        <v>0</v>
      </c>
      <c r="N213" s="2"/>
      <c r="O213" s="2"/>
      <c r="P213" s="2"/>
    </row>
    <row r="214" spans="1:16" ht="31.5" customHeight="1" x14ac:dyDescent="0.35">
      <c r="A214" s="314" t="s">
        <v>176</v>
      </c>
      <c r="B214" s="315"/>
      <c r="C214" s="315"/>
      <c r="D214" s="315"/>
      <c r="E214" s="315"/>
      <c r="F214" s="315"/>
      <c r="G214" s="315"/>
      <c r="H214" s="315"/>
      <c r="I214" s="316"/>
      <c r="J214" s="27"/>
      <c r="O214" s="2"/>
      <c r="P214" s="2"/>
    </row>
    <row r="215" spans="1:16" ht="31.5" customHeight="1" x14ac:dyDescent="0.35">
      <c r="A215" s="154"/>
      <c r="B215" s="12"/>
      <c r="C215" s="71" t="s">
        <v>77</v>
      </c>
      <c r="D215" s="71" t="s">
        <v>17</v>
      </c>
      <c r="E215" s="190">
        <v>0</v>
      </c>
      <c r="F215" s="191"/>
      <c r="G215" s="191"/>
      <c r="H215" s="192">
        <f>E215*F215*G215</f>
        <v>0</v>
      </c>
      <c r="I215" s="194">
        <f>SUM(H215*0.25)</f>
        <v>0</v>
      </c>
      <c r="O215" s="2"/>
      <c r="P215" s="2"/>
    </row>
    <row r="216" spans="1:16" ht="31.5" customHeight="1" x14ac:dyDescent="0.35">
      <c r="A216" s="314" t="s">
        <v>176</v>
      </c>
      <c r="B216" s="315"/>
      <c r="C216" s="315"/>
      <c r="D216" s="315"/>
      <c r="E216" s="315"/>
      <c r="F216" s="315"/>
      <c r="G216" s="315"/>
      <c r="H216" s="315"/>
      <c r="I216" s="316"/>
      <c r="J216" s="28"/>
      <c r="P216" s="2"/>
    </row>
    <row r="217" spans="1:16" s="29" customFormat="1" ht="31.5" customHeight="1" x14ac:dyDescent="0.35">
      <c r="A217" s="154"/>
      <c r="B217" s="12"/>
      <c r="C217" s="71" t="s">
        <v>77</v>
      </c>
      <c r="D217" s="71" t="s">
        <v>17</v>
      </c>
      <c r="E217" s="190">
        <v>0</v>
      </c>
      <c r="F217" s="191"/>
      <c r="G217" s="191"/>
      <c r="H217" s="192">
        <f>E217*F217*G217</f>
        <v>0</v>
      </c>
      <c r="I217" s="194">
        <f>SUM(H217*0.25)</f>
        <v>0</v>
      </c>
      <c r="J217" s="1"/>
      <c r="K217" s="1"/>
      <c r="L217" s="10"/>
      <c r="M217" s="10"/>
    </row>
    <row r="218" spans="1:16" ht="31.5" customHeight="1" thickBot="1" x14ac:dyDescent="0.4">
      <c r="A218" s="493" t="s">
        <v>176</v>
      </c>
      <c r="B218" s="494"/>
      <c r="C218" s="494"/>
      <c r="D218" s="494"/>
      <c r="E218" s="494"/>
      <c r="F218" s="494"/>
      <c r="G218" s="494"/>
      <c r="H218" s="494"/>
      <c r="I218" s="495"/>
      <c r="O218" s="2"/>
      <c r="P218" s="2"/>
    </row>
    <row r="219" spans="1:16" ht="32.25" customHeight="1" thickBot="1" x14ac:dyDescent="0.4">
      <c r="A219" s="378" t="s">
        <v>190</v>
      </c>
      <c r="B219" s="379"/>
      <c r="C219" s="379"/>
      <c r="D219" s="379"/>
      <c r="E219" s="379"/>
      <c r="F219" s="379"/>
      <c r="G219" s="380"/>
      <c r="H219" s="134">
        <f>SUM(H201:H218)</f>
        <v>0</v>
      </c>
      <c r="I219" s="193">
        <f>SUM(H219*0.25)</f>
        <v>0</v>
      </c>
      <c r="N219" s="2"/>
      <c r="O219" s="2"/>
      <c r="P219" s="2"/>
    </row>
    <row r="220" spans="1:16" x14ac:dyDescent="0.35">
      <c r="A220" s="30"/>
      <c r="B220" s="30"/>
      <c r="C220" s="30"/>
      <c r="D220" s="15"/>
      <c r="E220" s="30"/>
      <c r="O220" s="2"/>
      <c r="P220" s="2"/>
    </row>
    <row r="221" spans="1:16" ht="30.75" customHeight="1" thickBot="1" x14ac:dyDescent="0.4">
      <c r="F221" s="31"/>
      <c r="G221" s="31"/>
      <c r="H221" s="32"/>
      <c r="I221" s="32"/>
      <c r="O221" s="2"/>
      <c r="P221" s="2"/>
    </row>
    <row r="222" spans="1:16" ht="30.65" customHeight="1" x14ac:dyDescent="0.35">
      <c r="A222" s="401" t="s">
        <v>165</v>
      </c>
      <c r="B222" s="402"/>
      <c r="C222" s="459" t="s">
        <v>38</v>
      </c>
      <c r="D222" s="459"/>
      <c r="E222" s="459"/>
      <c r="F222" s="459"/>
      <c r="G222" s="460"/>
      <c r="H222" s="10"/>
      <c r="I222" s="10"/>
      <c r="J222" s="10"/>
      <c r="P222" s="2"/>
    </row>
    <row r="223" spans="1:16" ht="30" customHeight="1" x14ac:dyDescent="0.35">
      <c r="A223" s="323" t="s">
        <v>39</v>
      </c>
      <c r="B223" s="342"/>
      <c r="C223" s="341" t="s">
        <v>11</v>
      </c>
      <c r="D223" s="321"/>
      <c r="E223" s="321"/>
      <c r="F223" s="321"/>
      <c r="G223" s="322"/>
      <c r="P223" s="2"/>
    </row>
    <row r="224" spans="1:16" ht="36" customHeight="1" x14ac:dyDescent="0.35">
      <c r="A224" s="365" t="s">
        <v>32</v>
      </c>
      <c r="B224" s="366"/>
      <c r="C224" s="88" t="s">
        <v>40</v>
      </c>
      <c r="D224" s="88" t="s">
        <v>41</v>
      </c>
      <c r="E224" s="88" t="s">
        <v>42</v>
      </c>
      <c r="F224" s="88" t="s">
        <v>43</v>
      </c>
      <c r="G224" s="153" t="s">
        <v>179</v>
      </c>
      <c r="P224" s="2"/>
    </row>
    <row r="225" spans="1:16" ht="31.5" customHeight="1" x14ac:dyDescent="0.35">
      <c r="A225" s="395"/>
      <c r="B225" s="396"/>
      <c r="C225" s="71"/>
      <c r="D225" s="72">
        <v>0</v>
      </c>
      <c r="E225" s="73">
        <v>0</v>
      </c>
      <c r="F225" s="74">
        <f>C225*D225*E225</f>
        <v>0</v>
      </c>
      <c r="G225" s="161">
        <f>SUM(F225*0.25)</f>
        <v>0</v>
      </c>
      <c r="P225" s="2"/>
    </row>
    <row r="226" spans="1:16" ht="31.5" customHeight="1" x14ac:dyDescent="0.35">
      <c r="A226" s="314" t="s">
        <v>176</v>
      </c>
      <c r="B226" s="301"/>
      <c r="C226" s="301"/>
      <c r="D226" s="301"/>
      <c r="E226" s="301"/>
      <c r="F226" s="301"/>
      <c r="G226" s="302"/>
      <c r="P226" s="2"/>
    </row>
    <row r="227" spans="1:16" ht="31.5" customHeight="1" x14ac:dyDescent="0.35">
      <c r="A227" s="306"/>
      <c r="B227" s="336"/>
      <c r="C227" s="71"/>
      <c r="D227" s="72">
        <v>0</v>
      </c>
      <c r="E227" s="73">
        <v>0</v>
      </c>
      <c r="F227" s="74">
        <f>C227*D227*E227</f>
        <v>0</v>
      </c>
      <c r="G227" s="161">
        <f>SUM(F227*0.25)</f>
        <v>0</v>
      </c>
      <c r="P227" s="2"/>
    </row>
    <row r="228" spans="1:16" ht="31.5" customHeight="1" x14ac:dyDescent="0.35">
      <c r="A228" s="314" t="s">
        <v>176</v>
      </c>
      <c r="B228" s="301"/>
      <c r="C228" s="301"/>
      <c r="D228" s="301"/>
      <c r="E228" s="301"/>
      <c r="F228" s="301"/>
      <c r="G228" s="302"/>
      <c r="P228" s="2"/>
    </row>
    <row r="229" spans="1:16" ht="31.5" customHeight="1" x14ac:dyDescent="0.35">
      <c r="A229" s="306"/>
      <c r="B229" s="336"/>
      <c r="C229" s="71"/>
      <c r="D229" s="72">
        <v>0</v>
      </c>
      <c r="E229" s="73">
        <v>0</v>
      </c>
      <c r="F229" s="74">
        <f>C229*D229*E229</f>
        <v>0</v>
      </c>
      <c r="G229" s="161">
        <f t="shared" ref="G229:G243" si="0">SUM(F229*0.25)</f>
        <v>0</v>
      </c>
      <c r="P229" s="2"/>
    </row>
    <row r="230" spans="1:16" ht="31.5" customHeight="1" x14ac:dyDescent="0.35">
      <c r="A230" s="314" t="s">
        <v>176</v>
      </c>
      <c r="B230" s="301"/>
      <c r="C230" s="301"/>
      <c r="D230" s="301"/>
      <c r="E230" s="301"/>
      <c r="F230" s="301"/>
      <c r="G230" s="302"/>
      <c r="P230" s="2"/>
    </row>
    <row r="231" spans="1:16" ht="31.5" customHeight="1" x14ac:dyDescent="0.35">
      <c r="A231" s="306"/>
      <c r="B231" s="336"/>
      <c r="C231" s="71"/>
      <c r="D231" s="72">
        <v>0</v>
      </c>
      <c r="E231" s="73">
        <v>0</v>
      </c>
      <c r="F231" s="74">
        <f>C231*D231*E231</f>
        <v>0</v>
      </c>
      <c r="G231" s="161">
        <f t="shared" si="0"/>
        <v>0</v>
      </c>
      <c r="P231" s="2"/>
    </row>
    <row r="232" spans="1:16" ht="31.5" customHeight="1" x14ac:dyDescent="0.35">
      <c r="A232" s="314" t="s">
        <v>176</v>
      </c>
      <c r="B232" s="301"/>
      <c r="C232" s="301"/>
      <c r="D232" s="301"/>
      <c r="E232" s="301"/>
      <c r="F232" s="301"/>
      <c r="G232" s="302"/>
      <c r="P232" s="2"/>
    </row>
    <row r="233" spans="1:16" ht="31.5" customHeight="1" x14ac:dyDescent="0.35">
      <c r="A233" s="306"/>
      <c r="B233" s="336"/>
      <c r="C233" s="71"/>
      <c r="D233" s="72">
        <v>0</v>
      </c>
      <c r="E233" s="73">
        <v>0</v>
      </c>
      <c r="F233" s="74">
        <f>C233*D233*E233</f>
        <v>0</v>
      </c>
      <c r="G233" s="161">
        <f t="shared" si="0"/>
        <v>0</v>
      </c>
      <c r="P233" s="2"/>
    </row>
    <row r="234" spans="1:16" ht="31.5" customHeight="1" x14ac:dyDescent="0.35">
      <c r="A234" s="314" t="s">
        <v>176</v>
      </c>
      <c r="B234" s="301"/>
      <c r="C234" s="301"/>
      <c r="D234" s="301"/>
      <c r="E234" s="301"/>
      <c r="F234" s="301"/>
      <c r="G234" s="302"/>
      <c r="P234" s="2"/>
    </row>
    <row r="235" spans="1:16" ht="31.5" customHeight="1" x14ac:dyDescent="0.35">
      <c r="A235" s="306"/>
      <c r="B235" s="336"/>
      <c r="C235" s="71"/>
      <c r="D235" s="72">
        <v>0</v>
      </c>
      <c r="E235" s="73">
        <v>0</v>
      </c>
      <c r="F235" s="74">
        <f>C235*D235*E235</f>
        <v>0</v>
      </c>
      <c r="G235" s="161">
        <f t="shared" si="0"/>
        <v>0</v>
      </c>
      <c r="P235" s="2"/>
    </row>
    <row r="236" spans="1:16" ht="31.5" customHeight="1" x14ac:dyDescent="0.35">
      <c r="A236" s="314" t="s">
        <v>176</v>
      </c>
      <c r="B236" s="301"/>
      <c r="C236" s="301"/>
      <c r="D236" s="301"/>
      <c r="E236" s="301"/>
      <c r="F236" s="301"/>
      <c r="G236" s="302"/>
      <c r="P236" s="2"/>
    </row>
    <row r="237" spans="1:16" ht="31.5" customHeight="1" x14ac:dyDescent="0.35">
      <c r="A237" s="306"/>
      <c r="B237" s="307"/>
      <c r="C237" s="71"/>
      <c r="D237" s="72">
        <v>0</v>
      </c>
      <c r="E237" s="73">
        <v>0</v>
      </c>
      <c r="F237" s="74">
        <f>C237*D237*E237</f>
        <v>0</v>
      </c>
      <c r="G237" s="161">
        <f t="shared" si="0"/>
        <v>0</v>
      </c>
      <c r="P237" s="2"/>
    </row>
    <row r="238" spans="1:16" ht="31.5" customHeight="1" x14ac:dyDescent="0.35">
      <c r="A238" s="314" t="s">
        <v>176</v>
      </c>
      <c r="B238" s="301"/>
      <c r="C238" s="301"/>
      <c r="D238" s="301"/>
      <c r="E238" s="301"/>
      <c r="F238" s="301"/>
      <c r="G238" s="302"/>
    </row>
    <row r="239" spans="1:16" ht="31.5" customHeight="1" x14ac:dyDescent="0.35">
      <c r="A239" s="306"/>
      <c r="B239" s="307"/>
      <c r="C239" s="71"/>
      <c r="D239" s="72">
        <v>0</v>
      </c>
      <c r="E239" s="73">
        <v>0</v>
      </c>
      <c r="F239" s="74">
        <f>C239*D239*E239</f>
        <v>0</v>
      </c>
      <c r="G239" s="161">
        <f t="shared" si="0"/>
        <v>0</v>
      </c>
    </row>
    <row r="240" spans="1:16" ht="31.5" customHeight="1" x14ac:dyDescent="0.35">
      <c r="A240" s="314" t="s">
        <v>176</v>
      </c>
      <c r="B240" s="301"/>
      <c r="C240" s="301"/>
      <c r="D240" s="301"/>
      <c r="E240" s="301"/>
      <c r="F240" s="301"/>
      <c r="G240" s="302"/>
    </row>
    <row r="241" spans="1:16" ht="31.5" customHeight="1" x14ac:dyDescent="0.35">
      <c r="A241" s="306"/>
      <c r="B241" s="307"/>
      <c r="C241" s="71"/>
      <c r="D241" s="72">
        <v>0</v>
      </c>
      <c r="E241" s="195">
        <v>0</v>
      </c>
      <c r="F241" s="74">
        <f>C241*D241*E241</f>
        <v>0</v>
      </c>
      <c r="G241" s="161">
        <f t="shared" si="0"/>
        <v>0</v>
      </c>
      <c r="P241" s="2"/>
    </row>
    <row r="242" spans="1:16" ht="31.5" customHeight="1" thickBot="1" x14ac:dyDescent="0.4">
      <c r="A242" s="314" t="s">
        <v>176</v>
      </c>
      <c r="B242" s="301"/>
      <c r="C242" s="301"/>
      <c r="D242" s="301"/>
      <c r="E242" s="301"/>
      <c r="F242" s="374"/>
      <c r="G242" s="375"/>
      <c r="P242" s="2"/>
    </row>
    <row r="243" spans="1:16" ht="31.5" customHeight="1" thickBot="1" x14ac:dyDescent="0.4">
      <c r="A243" s="378" t="s">
        <v>44</v>
      </c>
      <c r="B243" s="379"/>
      <c r="C243" s="379"/>
      <c r="D243" s="379"/>
      <c r="E243" s="380"/>
      <c r="F243" s="136">
        <f>SUM(F225:F241)</f>
        <v>0</v>
      </c>
      <c r="G243" s="196">
        <f t="shared" si="0"/>
        <v>0</v>
      </c>
      <c r="P243" s="2"/>
    </row>
    <row r="244" spans="1:16" x14ac:dyDescent="0.35">
      <c r="A244" s="33"/>
      <c r="E244" s="34"/>
      <c r="F244" s="21"/>
      <c r="G244" s="21"/>
      <c r="P244" s="2"/>
    </row>
    <row r="245" spans="1:16" ht="30" customHeight="1" thickBot="1" x14ac:dyDescent="0.4">
      <c r="P245" s="2"/>
    </row>
    <row r="246" spans="1:16" ht="27.75" customHeight="1" x14ac:dyDescent="0.35">
      <c r="A246" s="397" t="s">
        <v>166</v>
      </c>
      <c r="B246" s="398"/>
      <c r="C246" s="398"/>
      <c r="D246" s="459" t="s">
        <v>45</v>
      </c>
      <c r="E246" s="459"/>
      <c r="F246" s="459"/>
      <c r="G246" s="460"/>
      <c r="P246" s="2"/>
    </row>
    <row r="247" spans="1:16" ht="18.75" customHeight="1" x14ac:dyDescent="0.35">
      <c r="A247" s="323" t="s">
        <v>46</v>
      </c>
      <c r="B247" s="321"/>
      <c r="C247" s="321" t="s">
        <v>11</v>
      </c>
      <c r="D247" s="321"/>
      <c r="E247" s="321"/>
      <c r="F247" s="321"/>
      <c r="G247" s="322"/>
      <c r="P247" s="2"/>
    </row>
    <row r="248" spans="1:16" ht="25.5" customHeight="1" x14ac:dyDescent="0.35">
      <c r="A248" s="365" t="s">
        <v>47</v>
      </c>
      <c r="B248" s="366"/>
      <c r="C248" s="88" t="s">
        <v>48</v>
      </c>
      <c r="D248" s="88" t="s">
        <v>49</v>
      </c>
      <c r="E248" s="88" t="s">
        <v>40</v>
      </c>
      <c r="F248" s="88" t="s">
        <v>50</v>
      </c>
      <c r="G248" s="153" t="s">
        <v>179</v>
      </c>
      <c r="P248" s="2"/>
    </row>
    <row r="249" spans="1:16" ht="31.5" customHeight="1" x14ac:dyDescent="0.35">
      <c r="A249" s="333"/>
      <c r="B249" s="334"/>
      <c r="C249" s="71" t="s">
        <v>77</v>
      </c>
      <c r="D249" s="66">
        <v>0</v>
      </c>
      <c r="E249" s="71"/>
      <c r="F249" s="74">
        <f>D249*E249</f>
        <v>0</v>
      </c>
      <c r="G249" s="258">
        <f>SUM(F249*0.25)</f>
        <v>0</v>
      </c>
      <c r="P249" s="2"/>
    </row>
    <row r="250" spans="1:16" ht="31.5" customHeight="1" x14ac:dyDescent="0.35">
      <c r="A250" s="303" t="s">
        <v>177</v>
      </c>
      <c r="B250" s="304"/>
      <c r="C250" s="304"/>
      <c r="D250" s="304"/>
      <c r="E250" s="304"/>
      <c r="F250" s="304"/>
      <c r="G250" s="305"/>
      <c r="P250" s="2"/>
    </row>
    <row r="251" spans="1:16" ht="31.5" customHeight="1" x14ac:dyDescent="0.35">
      <c r="A251" s="333"/>
      <c r="B251" s="334"/>
      <c r="C251" s="71" t="s">
        <v>77</v>
      </c>
      <c r="D251" s="66">
        <v>0</v>
      </c>
      <c r="E251" s="71"/>
      <c r="F251" s="74">
        <f>D251*E251</f>
        <v>0</v>
      </c>
      <c r="G251" s="258">
        <f>SUM(F251*0.25)</f>
        <v>0</v>
      </c>
      <c r="P251" s="2"/>
    </row>
    <row r="252" spans="1:16" ht="31.5" customHeight="1" x14ac:dyDescent="0.35">
      <c r="A252" s="303" t="s">
        <v>177</v>
      </c>
      <c r="B252" s="304"/>
      <c r="C252" s="304"/>
      <c r="D252" s="304"/>
      <c r="E252" s="304"/>
      <c r="F252" s="304"/>
      <c r="G252" s="305"/>
      <c r="P252" s="2"/>
    </row>
    <row r="253" spans="1:16" ht="31.5" customHeight="1" x14ac:dyDescent="0.35">
      <c r="A253" s="306"/>
      <c r="B253" s="307"/>
      <c r="C253" s="71" t="s">
        <v>77</v>
      </c>
      <c r="D253" s="66">
        <v>0</v>
      </c>
      <c r="E253" s="71"/>
      <c r="F253" s="74">
        <f>D253*E253</f>
        <v>0</v>
      </c>
      <c r="G253" s="258">
        <f>SUM(F253*0.25)</f>
        <v>0</v>
      </c>
      <c r="P253" s="2"/>
    </row>
    <row r="254" spans="1:16" ht="31.5" customHeight="1" x14ac:dyDescent="0.35">
      <c r="A254" s="303" t="s">
        <v>177</v>
      </c>
      <c r="B254" s="304"/>
      <c r="C254" s="304"/>
      <c r="D254" s="304"/>
      <c r="E254" s="304"/>
      <c r="F254" s="304"/>
      <c r="G254" s="305"/>
      <c r="P254" s="2"/>
    </row>
    <row r="255" spans="1:16" ht="31.5" customHeight="1" x14ac:dyDescent="0.35">
      <c r="A255" s="306"/>
      <c r="B255" s="307"/>
      <c r="C255" s="71" t="s">
        <v>77</v>
      </c>
      <c r="D255" s="66">
        <v>0</v>
      </c>
      <c r="E255" s="71"/>
      <c r="F255" s="74">
        <f>D255*E255</f>
        <v>0</v>
      </c>
      <c r="G255" s="258">
        <f>SUM(F255*0.25)</f>
        <v>0</v>
      </c>
      <c r="P255" s="2"/>
    </row>
    <row r="256" spans="1:16" ht="31.5" customHeight="1" x14ac:dyDescent="0.35">
      <c r="A256" s="314" t="s">
        <v>177</v>
      </c>
      <c r="B256" s="315"/>
      <c r="C256" s="315"/>
      <c r="D256" s="315"/>
      <c r="E256" s="315"/>
      <c r="F256" s="315"/>
      <c r="G256" s="316"/>
      <c r="P256" s="2"/>
    </row>
    <row r="257" spans="1:16" ht="31.5" customHeight="1" x14ac:dyDescent="0.35">
      <c r="A257" s="306"/>
      <c r="B257" s="307"/>
      <c r="C257" s="71" t="s">
        <v>77</v>
      </c>
      <c r="D257" s="66">
        <v>0</v>
      </c>
      <c r="E257" s="71"/>
      <c r="F257" s="74">
        <f>D257*E257</f>
        <v>0</v>
      </c>
      <c r="G257" s="258">
        <f>SUM(F257*0.25)</f>
        <v>0</v>
      </c>
      <c r="P257" s="2"/>
    </row>
    <row r="258" spans="1:16" ht="31.5" customHeight="1" x14ac:dyDescent="0.35">
      <c r="A258" s="314" t="s">
        <v>177</v>
      </c>
      <c r="B258" s="315"/>
      <c r="C258" s="315"/>
      <c r="D258" s="315"/>
      <c r="E258" s="315"/>
      <c r="F258" s="315"/>
      <c r="G258" s="316"/>
      <c r="P258" s="2"/>
    </row>
    <row r="259" spans="1:16" ht="31.5" customHeight="1" x14ac:dyDescent="0.35">
      <c r="A259" s="306"/>
      <c r="B259" s="307"/>
      <c r="C259" s="71" t="s">
        <v>77</v>
      </c>
      <c r="D259" s="66">
        <v>0</v>
      </c>
      <c r="E259" s="71"/>
      <c r="F259" s="74">
        <f>D259*E259</f>
        <v>0</v>
      </c>
      <c r="G259" s="258">
        <f>SUM(F259*0.25)</f>
        <v>0</v>
      </c>
      <c r="P259" s="2"/>
    </row>
    <row r="260" spans="1:16" ht="31.5" customHeight="1" x14ac:dyDescent="0.35">
      <c r="A260" s="314" t="s">
        <v>177</v>
      </c>
      <c r="B260" s="315"/>
      <c r="C260" s="315"/>
      <c r="D260" s="315"/>
      <c r="E260" s="315"/>
      <c r="F260" s="315"/>
      <c r="G260" s="316"/>
      <c r="P260" s="2"/>
    </row>
    <row r="261" spans="1:16" ht="31.5" customHeight="1" x14ac:dyDescent="0.35">
      <c r="A261" s="306"/>
      <c r="B261" s="307"/>
      <c r="C261" s="71" t="s">
        <v>77</v>
      </c>
      <c r="D261" s="66">
        <v>0</v>
      </c>
      <c r="E261" s="71"/>
      <c r="F261" s="74">
        <f>D261*E261</f>
        <v>0</v>
      </c>
      <c r="G261" s="258">
        <f>SUM(F261*0.25)</f>
        <v>0</v>
      </c>
      <c r="P261" s="2"/>
    </row>
    <row r="262" spans="1:16" ht="31.5" customHeight="1" x14ac:dyDescent="0.35">
      <c r="A262" s="303" t="s">
        <v>177</v>
      </c>
      <c r="B262" s="304"/>
      <c r="C262" s="304"/>
      <c r="D262" s="304"/>
      <c r="E262" s="304"/>
      <c r="F262" s="304"/>
      <c r="G262" s="305"/>
      <c r="P262" s="2"/>
    </row>
    <row r="263" spans="1:16" ht="31.5" customHeight="1" x14ac:dyDescent="0.35">
      <c r="A263" s="306"/>
      <c r="B263" s="307"/>
      <c r="C263" s="71" t="s">
        <v>77</v>
      </c>
      <c r="D263" s="66">
        <v>0</v>
      </c>
      <c r="E263" s="71"/>
      <c r="F263" s="74">
        <f>D263*E263</f>
        <v>0</v>
      </c>
      <c r="G263" s="258">
        <f>SUM(F263*0.25)</f>
        <v>0</v>
      </c>
      <c r="P263" s="2"/>
    </row>
    <row r="264" spans="1:16" ht="31.5" customHeight="1" x14ac:dyDescent="0.35">
      <c r="A264" s="303" t="s">
        <v>177</v>
      </c>
      <c r="B264" s="304"/>
      <c r="C264" s="304"/>
      <c r="D264" s="304"/>
      <c r="E264" s="304"/>
      <c r="F264" s="304"/>
      <c r="G264" s="305"/>
      <c r="P264" s="2"/>
    </row>
    <row r="265" spans="1:16" ht="31.5" customHeight="1" x14ac:dyDescent="0.35">
      <c r="A265" s="306"/>
      <c r="B265" s="307"/>
      <c r="C265" s="71" t="s">
        <v>77</v>
      </c>
      <c r="D265" s="66">
        <v>0</v>
      </c>
      <c r="E265" s="71"/>
      <c r="F265" s="74">
        <f>D265*E265</f>
        <v>0</v>
      </c>
      <c r="G265" s="258">
        <f>SUM(F265*0.25)</f>
        <v>0</v>
      </c>
      <c r="P265" s="2"/>
    </row>
    <row r="266" spans="1:16" ht="31.5" customHeight="1" x14ac:dyDescent="0.35">
      <c r="A266" s="303" t="s">
        <v>177</v>
      </c>
      <c r="B266" s="304"/>
      <c r="C266" s="304"/>
      <c r="D266" s="304"/>
      <c r="E266" s="304"/>
      <c r="F266" s="304"/>
      <c r="G266" s="305"/>
      <c r="P266" s="2"/>
    </row>
    <row r="267" spans="1:16" ht="31.5" customHeight="1" x14ac:dyDescent="0.35">
      <c r="A267" s="306"/>
      <c r="B267" s="307"/>
      <c r="C267" s="71" t="s">
        <v>77</v>
      </c>
      <c r="D267" s="66">
        <v>0</v>
      </c>
      <c r="E267" s="71"/>
      <c r="F267" s="74">
        <f>D267*E267</f>
        <v>0</v>
      </c>
      <c r="G267" s="258">
        <f>SUM(F267*0.25)</f>
        <v>0</v>
      </c>
      <c r="P267" s="2"/>
    </row>
    <row r="268" spans="1:16" ht="31.5" customHeight="1" x14ac:dyDescent="0.35">
      <c r="A268" s="303" t="s">
        <v>177</v>
      </c>
      <c r="B268" s="304"/>
      <c r="C268" s="304"/>
      <c r="D268" s="304"/>
      <c r="E268" s="304"/>
      <c r="F268" s="304"/>
      <c r="G268" s="305"/>
      <c r="P268" s="2"/>
    </row>
    <row r="269" spans="1:16" ht="31.5" customHeight="1" x14ac:dyDescent="0.35">
      <c r="A269" s="306"/>
      <c r="B269" s="307"/>
      <c r="C269" s="71" t="s">
        <v>77</v>
      </c>
      <c r="D269" s="66">
        <v>0</v>
      </c>
      <c r="E269" s="71"/>
      <c r="F269" s="74">
        <f>D269*E269</f>
        <v>0</v>
      </c>
      <c r="G269" s="258">
        <f>SUM(F269*0.25)</f>
        <v>0</v>
      </c>
      <c r="P269" s="2"/>
    </row>
    <row r="270" spans="1:16" ht="31.5" customHeight="1" x14ac:dyDescent="0.35">
      <c r="A270" s="303" t="s">
        <v>177</v>
      </c>
      <c r="B270" s="304"/>
      <c r="C270" s="304"/>
      <c r="D270" s="304"/>
      <c r="E270" s="304"/>
      <c r="F270" s="304"/>
      <c r="G270" s="305"/>
      <c r="P270" s="2"/>
    </row>
    <row r="271" spans="1:16" ht="31.5" customHeight="1" x14ac:dyDescent="0.35">
      <c r="A271" s="306"/>
      <c r="B271" s="307"/>
      <c r="C271" s="71" t="s">
        <v>77</v>
      </c>
      <c r="D271" s="66">
        <v>0</v>
      </c>
      <c r="E271" s="71"/>
      <c r="F271" s="74">
        <f>D271*E271</f>
        <v>0</v>
      </c>
      <c r="G271" s="258">
        <f>SUM(F271*0.25)</f>
        <v>0</v>
      </c>
      <c r="P271" s="2"/>
    </row>
    <row r="272" spans="1:16" ht="31.5" customHeight="1" x14ac:dyDescent="0.35">
      <c r="A272" s="303" t="s">
        <v>177</v>
      </c>
      <c r="B272" s="304"/>
      <c r="C272" s="304"/>
      <c r="D272" s="304"/>
      <c r="E272" s="304"/>
      <c r="F272" s="304"/>
      <c r="G272" s="305"/>
      <c r="P272" s="2"/>
    </row>
    <row r="273" spans="1:16" ht="31.5" customHeight="1" x14ac:dyDescent="0.35">
      <c r="A273" s="306"/>
      <c r="B273" s="307"/>
      <c r="C273" s="71" t="s">
        <v>77</v>
      </c>
      <c r="D273" s="66">
        <v>0</v>
      </c>
      <c r="E273" s="71"/>
      <c r="F273" s="74">
        <f>D273*E273</f>
        <v>0</v>
      </c>
      <c r="G273" s="258">
        <f>SUM(F273*0.25)</f>
        <v>0</v>
      </c>
      <c r="P273" s="2"/>
    </row>
    <row r="274" spans="1:16" ht="31.5" customHeight="1" x14ac:dyDescent="0.35">
      <c r="A274" s="303" t="s">
        <v>177</v>
      </c>
      <c r="B274" s="304"/>
      <c r="C274" s="304"/>
      <c r="D274" s="304"/>
      <c r="E274" s="304"/>
      <c r="F274" s="304"/>
      <c r="G274" s="305"/>
      <c r="P274" s="2"/>
    </row>
    <row r="275" spans="1:16" ht="31.5" customHeight="1" x14ac:dyDescent="0.35">
      <c r="A275" s="306"/>
      <c r="B275" s="307"/>
      <c r="C275" s="71" t="s">
        <v>77</v>
      </c>
      <c r="D275" s="66">
        <v>0</v>
      </c>
      <c r="E275" s="71"/>
      <c r="F275" s="74">
        <f>D275*E275</f>
        <v>0</v>
      </c>
      <c r="G275" s="258">
        <f>SUM(F275*0.25)</f>
        <v>0</v>
      </c>
      <c r="P275" s="2"/>
    </row>
    <row r="276" spans="1:16" ht="31.5" customHeight="1" x14ac:dyDescent="0.35">
      <c r="A276" s="303" t="s">
        <v>177</v>
      </c>
      <c r="B276" s="304"/>
      <c r="C276" s="304"/>
      <c r="D276" s="304"/>
      <c r="E276" s="304"/>
      <c r="F276" s="304"/>
      <c r="G276" s="305"/>
      <c r="P276" s="2"/>
    </row>
    <row r="277" spans="1:16" ht="31.5" customHeight="1" x14ac:dyDescent="0.35">
      <c r="A277" s="306"/>
      <c r="B277" s="307"/>
      <c r="C277" s="71" t="s">
        <v>77</v>
      </c>
      <c r="D277" s="66">
        <v>0</v>
      </c>
      <c r="E277" s="71"/>
      <c r="F277" s="74">
        <f>D277*E277</f>
        <v>0</v>
      </c>
      <c r="G277" s="258">
        <f>SUM(F277*0.25)</f>
        <v>0</v>
      </c>
      <c r="P277" s="2"/>
    </row>
    <row r="278" spans="1:16" ht="31.5" customHeight="1" x14ac:dyDescent="0.35">
      <c r="A278" s="303" t="s">
        <v>177</v>
      </c>
      <c r="B278" s="304"/>
      <c r="C278" s="304"/>
      <c r="D278" s="304"/>
      <c r="E278" s="304"/>
      <c r="F278" s="304"/>
      <c r="G278" s="305"/>
      <c r="P278" s="2"/>
    </row>
    <row r="279" spans="1:16" ht="31.5" customHeight="1" x14ac:dyDescent="0.35">
      <c r="A279" s="306"/>
      <c r="B279" s="307"/>
      <c r="C279" s="71" t="s">
        <v>77</v>
      </c>
      <c r="D279" s="66">
        <v>0</v>
      </c>
      <c r="E279" s="71"/>
      <c r="F279" s="74">
        <f>D279*E279</f>
        <v>0</v>
      </c>
      <c r="G279" s="258">
        <f>SUM(F279*0.25)</f>
        <v>0</v>
      </c>
      <c r="P279" s="2"/>
    </row>
    <row r="280" spans="1:16" ht="31.5" customHeight="1" x14ac:dyDescent="0.35">
      <c r="A280" s="303" t="s">
        <v>177</v>
      </c>
      <c r="B280" s="304"/>
      <c r="C280" s="304"/>
      <c r="D280" s="304"/>
      <c r="E280" s="304"/>
      <c r="F280" s="304"/>
      <c r="G280" s="305"/>
      <c r="P280" s="2"/>
    </row>
    <row r="281" spans="1:16" ht="31.5" customHeight="1" x14ac:dyDescent="0.35">
      <c r="A281" s="306"/>
      <c r="B281" s="307"/>
      <c r="C281" s="71" t="s">
        <v>77</v>
      </c>
      <c r="D281" s="66">
        <v>0</v>
      </c>
      <c r="E281" s="71"/>
      <c r="F281" s="74">
        <f>D281*E281</f>
        <v>0</v>
      </c>
      <c r="G281" s="258">
        <f>SUM(F281*0.25)</f>
        <v>0</v>
      </c>
      <c r="P281" s="2"/>
    </row>
    <row r="282" spans="1:16" ht="31.5" customHeight="1" x14ac:dyDescent="0.35">
      <c r="A282" s="303" t="s">
        <v>177</v>
      </c>
      <c r="B282" s="304"/>
      <c r="C282" s="304"/>
      <c r="D282" s="304"/>
      <c r="E282" s="304"/>
      <c r="F282" s="304"/>
      <c r="G282" s="305"/>
      <c r="P282" s="2"/>
    </row>
    <row r="283" spans="1:16" ht="31.5" customHeight="1" x14ac:dyDescent="0.35">
      <c r="A283" s="306"/>
      <c r="B283" s="307"/>
      <c r="C283" s="71" t="s">
        <v>77</v>
      </c>
      <c r="D283" s="66">
        <v>0</v>
      </c>
      <c r="E283" s="71"/>
      <c r="F283" s="74">
        <f>D283*E283</f>
        <v>0</v>
      </c>
      <c r="G283" s="258">
        <f>SUM(F283*0.25)</f>
        <v>0</v>
      </c>
      <c r="P283" s="2"/>
    </row>
    <row r="284" spans="1:16" ht="31.5" customHeight="1" x14ac:dyDescent="0.35">
      <c r="A284" s="303" t="s">
        <v>177</v>
      </c>
      <c r="B284" s="304"/>
      <c r="C284" s="304"/>
      <c r="D284" s="304"/>
      <c r="E284" s="304"/>
      <c r="F284" s="304"/>
      <c r="G284" s="305"/>
      <c r="P284" s="2"/>
    </row>
    <row r="285" spans="1:16" ht="31.5" customHeight="1" x14ac:dyDescent="0.35">
      <c r="A285" s="306"/>
      <c r="B285" s="307"/>
      <c r="C285" s="71" t="s">
        <v>77</v>
      </c>
      <c r="D285" s="66">
        <v>0</v>
      </c>
      <c r="E285" s="71"/>
      <c r="F285" s="74">
        <f>D285*E285</f>
        <v>0</v>
      </c>
      <c r="G285" s="258">
        <f>SUM(F285*0.25)</f>
        <v>0</v>
      </c>
      <c r="P285" s="2"/>
    </row>
    <row r="286" spans="1:16" ht="31.5" customHeight="1" x14ac:dyDescent="0.35">
      <c r="A286" s="303" t="s">
        <v>177</v>
      </c>
      <c r="B286" s="304"/>
      <c r="C286" s="304"/>
      <c r="D286" s="304"/>
      <c r="E286" s="304"/>
      <c r="F286" s="304"/>
      <c r="G286" s="305"/>
      <c r="P286" s="2"/>
    </row>
    <row r="287" spans="1:16" ht="31.5" customHeight="1" x14ac:dyDescent="0.35">
      <c r="A287" s="306"/>
      <c r="B287" s="307"/>
      <c r="C287" s="71" t="s">
        <v>77</v>
      </c>
      <c r="D287" s="66">
        <v>0</v>
      </c>
      <c r="E287" s="71"/>
      <c r="F287" s="74">
        <f>D287*E287</f>
        <v>0</v>
      </c>
      <c r="G287" s="258">
        <f>SUM(F287*0.25)</f>
        <v>0</v>
      </c>
      <c r="P287" s="2"/>
    </row>
    <row r="288" spans="1:16" ht="31.5" customHeight="1" x14ac:dyDescent="0.35">
      <c r="A288" s="303" t="s">
        <v>177</v>
      </c>
      <c r="B288" s="304"/>
      <c r="C288" s="304"/>
      <c r="D288" s="304"/>
      <c r="E288" s="304"/>
      <c r="F288" s="304"/>
      <c r="G288" s="305"/>
      <c r="P288" s="2"/>
    </row>
    <row r="289" spans="1:16" ht="31.5" customHeight="1" x14ac:dyDescent="0.35">
      <c r="A289" s="306"/>
      <c r="B289" s="307"/>
      <c r="C289" s="71" t="s">
        <v>77</v>
      </c>
      <c r="D289" s="66">
        <v>0</v>
      </c>
      <c r="E289" s="71"/>
      <c r="F289" s="74">
        <f>D289*E289</f>
        <v>0</v>
      </c>
      <c r="G289" s="258">
        <f>SUM(F289*0.25)</f>
        <v>0</v>
      </c>
      <c r="P289" s="2"/>
    </row>
    <row r="290" spans="1:16" ht="31.5" customHeight="1" x14ac:dyDescent="0.35">
      <c r="A290" s="303" t="s">
        <v>177</v>
      </c>
      <c r="B290" s="304"/>
      <c r="C290" s="304"/>
      <c r="D290" s="304"/>
      <c r="E290" s="304"/>
      <c r="F290" s="304"/>
      <c r="G290" s="305"/>
      <c r="P290" s="2"/>
    </row>
    <row r="291" spans="1:16" ht="31.5" customHeight="1" x14ac:dyDescent="0.35">
      <c r="A291" s="306"/>
      <c r="B291" s="307"/>
      <c r="C291" s="71" t="s">
        <v>77</v>
      </c>
      <c r="D291" s="66">
        <v>0</v>
      </c>
      <c r="E291" s="71"/>
      <c r="F291" s="74">
        <f>D291*E291</f>
        <v>0</v>
      </c>
      <c r="G291" s="258">
        <f>SUM(F291*0.25)</f>
        <v>0</v>
      </c>
      <c r="P291" s="2"/>
    </row>
    <row r="292" spans="1:16" ht="31.5" customHeight="1" x14ac:dyDescent="0.35">
      <c r="A292" s="303" t="s">
        <v>177</v>
      </c>
      <c r="B292" s="304"/>
      <c r="C292" s="304"/>
      <c r="D292" s="304"/>
      <c r="E292" s="304"/>
      <c r="F292" s="304"/>
      <c r="G292" s="305"/>
      <c r="P292" s="2"/>
    </row>
    <row r="293" spans="1:16" ht="31.5" customHeight="1" x14ac:dyDescent="0.35">
      <c r="A293" s="333"/>
      <c r="B293" s="334"/>
      <c r="C293" s="71" t="s">
        <v>77</v>
      </c>
      <c r="D293" s="66">
        <v>0</v>
      </c>
      <c r="E293" s="71"/>
      <c r="F293" s="74">
        <f>D293*E293</f>
        <v>0</v>
      </c>
      <c r="G293" s="258">
        <f>SUM(F293*0.25)</f>
        <v>0</v>
      </c>
      <c r="P293" s="2"/>
    </row>
    <row r="294" spans="1:16" ht="31.5" customHeight="1" x14ac:dyDescent="0.35">
      <c r="A294" s="303" t="s">
        <v>177</v>
      </c>
      <c r="B294" s="304"/>
      <c r="C294" s="304"/>
      <c r="D294" s="304"/>
      <c r="E294" s="304"/>
      <c r="F294" s="304"/>
      <c r="G294" s="305"/>
      <c r="P294" s="2"/>
    </row>
    <row r="295" spans="1:16" ht="31.5" customHeight="1" x14ac:dyDescent="0.35">
      <c r="A295" s="333"/>
      <c r="B295" s="334"/>
      <c r="C295" s="71" t="s">
        <v>77</v>
      </c>
      <c r="D295" s="66">
        <v>0</v>
      </c>
      <c r="E295" s="71"/>
      <c r="F295" s="74">
        <f>D295*E295</f>
        <v>0</v>
      </c>
      <c r="G295" s="258">
        <f>SUM(F295*0.25)</f>
        <v>0</v>
      </c>
      <c r="P295" s="2"/>
    </row>
    <row r="296" spans="1:16" ht="31.5" customHeight="1" x14ac:dyDescent="0.35">
      <c r="A296" s="303" t="s">
        <v>177</v>
      </c>
      <c r="B296" s="304"/>
      <c r="C296" s="304"/>
      <c r="D296" s="304"/>
      <c r="E296" s="304"/>
      <c r="F296" s="304"/>
      <c r="G296" s="305"/>
      <c r="P296" s="2"/>
    </row>
    <row r="297" spans="1:16" ht="31.5" customHeight="1" x14ac:dyDescent="0.35">
      <c r="A297" s="333"/>
      <c r="B297" s="334"/>
      <c r="C297" s="71" t="s">
        <v>77</v>
      </c>
      <c r="D297" s="66">
        <v>0</v>
      </c>
      <c r="E297" s="71"/>
      <c r="F297" s="74">
        <f>D297*E297</f>
        <v>0</v>
      </c>
      <c r="G297" s="258">
        <f>SUM(F297*0.25)</f>
        <v>0</v>
      </c>
      <c r="P297" s="2"/>
    </row>
    <row r="298" spans="1:16" ht="31.5" customHeight="1" x14ac:dyDescent="0.35">
      <c r="A298" s="303" t="s">
        <v>177</v>
      </c>
      <c r="B298" s="304"/>
      <c r="C298" s="304"/>
      <c r="D298" s="304"/>
      <c r="E298" s="304"/>
      <c r="F298" s="304"/>
      <c r="G298" s="305"/>
      <c r="P298" s="2"/>
    </row>
    <row r="299" spans="1:16" ht="31.5" customHeight="1" x14ac:dyDescent="0.35">
      <c r="A299" s="333"/>
      <c r="B299" s="334"/>
      <c r="C299" s="71" t="s">
        <v>77</v>
      </c>
      <c r="D299" s="66">
        <v>0</v>
      </c>
      <c r="E299" s="71"/>
      <c r="F299" s="74">
        <f>D299*E299</f>
        <v>0</v>
      </c>
      <c r="G299" s="258">
        <f>SUM(F299*0.25)</f>
        <v>0</v>
      </c>
      <c r="P299" s="2"/>
    </row>
    <row r="300" spans="1:16" ht="31.5" customHeight="1" x14ac:dyDescent="0.35">
      <c r="A300" s="303" t="s">
        <v>177</v>
      </c>
      <c r="B300" s="304"/>
      <c r="C300" s="304"/>
      <c r="D300" s="304"/>
      <c r="E300" s="304"/>
      <c r="F300" s="304"/>
      <c r="G300" s="305"/>
      <c r="P300" s="2"/>
    </row>
    <row r="301" spans="1:16" ht="31.5" customHeight="1" x14ac:dyDescent="0.35">
      <c r="A301" s="333"/>
      <c r="B301" s="334"/>
      <c r="C301" s="71" t="s">
        <v>77</v>
      </c>
      <c r="D301" s="66">
        <v>0</v>
      </c>
      <c r="E301" s="71"/>
      <c r="F301" s="74">
        <f>D301*E301</f>
        <v>0</v>
      </c>
      <c r="G301" s="258">
        <f>SUM(F301*0.25)</f>
        <v>0</v>
      </c>
      <c r="P301" s="2"/>
    </row>
    <row r="302" spans="1:16" ht="31.5" customHeight="1" x14ac:dyDescent="0.35">
      <c r="A302" s="303" t="s">
        <v>177</v>
      </c>
      <c r="B302" s="304"/>
      <c r="C302" s="304"/>
      <c r="D302" s="304"/>
      <c r="E302" s="304"/>
      <c r="F302" s="304"/>
      <c r="G302" s="305"/>
      <c r="P302" s="2"/>
    </row>
    <row r="303" spans="1:16" ht="31.5" customHeight="1" x14ac:dyDescent="0.35">
      <c r="A303" s="333"/>
      <c r="B303" s="334"/>
      <c r="C303" s="71" t="s">
        <v>77</v>
      </c>
      <c r="D303" s="66">
        <v>0</v>
      </c>
      <c r="E303" s="71"/>
      <c r="F303" s="74">
        <f>D303*E303</f>
        <v>0</v>
      </c>
      <c r="G303" s="258">
        <f>SUM(F303*0.25)</f>
        <v>0</v>
      </c>
    </row>
    <row r="304" spans="1:16" ht="31.5" customHeight="1" x14ac:dyDescent="0.35">
      <c r="A304" s="303" t="s">
        <v>177</v>
      </c>
      <c r="B304" s="304"/>
      <c r="C304" s="304"/>
      <c r="D304" s="304"/>
      <c r="E304" s="304"/>
      <c r="F304" s="304"/>
      <c r="G304" s="305"/>
    </row>
    <row r="305" spans="1:16" ht="31.5" customHeight="1" x14ac:dyDescent="0.35">
      <c r="A305" s="333" t="s">
        <v>18</v>
      </c>
      <c r="B305" s="334"/>
      <c r="C305" s="71" t="s">
        <v>77</v>
      </c>
      <c r="D305" s="66">
        <v>0</v>
      </c>
      <c r="E305" s="71"/>
      <c r="F305" s="74">
        <f>D305*E305</f>
        <v>0</v>
      </c>
      <c r="G305" s="258">
        <f>SUM(F305*0.25)</f>
        <v>0</v>
      </c>
      <c r="P305" s="2"/>
    </row>
    <row r="306" spans="1:16" ht="31.5" customHeight="1" x14ac:dyDescent="0.35">
      <c r="A306" s="303" t="s">
        <v>177</v>
      </c>
      <c r="B306" s="304"/>
      <c r="C306" s="304"/>
      <c r="D306" s="304"/>
      <c r="E306" s="304"/>
      <c r="F306" s="304"/>
      <c r="G306" s="305"/>
      <c r="P306" s="2"/>
    </row>
    <row r="307" spans="1:16" s="36" customFormat="1" ht="31.5" customHeight="1" x14ac:dyDescent="0.35">
      <c r="A307" s="333"/>
      <c r="B307" s="334"/>
      <c r="C307" s="71" t="s">
        <v>77</v>
      </c>
      <c r="D307" s="66">
        <v>0</v>
      </c>
      <c r="E307" s="71"/>
      <c r="F307" s="74">
        <f>D307*E307</f>
        <v>0</v>
      </c>
      <c r="G307" s="258">
        <f>SUM(F307*0.25)</f>
        <v>0</v>
      </c>
      <c r="H307" s="1"/>
      <c r="I307" s="1"/>
      <c r="J307" s="1"/>
      <c r="K307" s="1"/>
      <c r="L307" s="1"/>
      <c r="M307" s="1"/>
      <c r="N307" s="35"/>
      <c r="O307" s="35"/>
    </row>
    <row r="308" spans="1:16" ht="31.5" customHeight="1" thickBot="1" x14ac:dyDescent="0.4">
      <c r="A308" s="371" t="s">
        <v>177</v>
      </c>
      <c r="B308" s="372"/>
      <c r="C308" s="372"/>
      <c r="D308" s="372"/>
      <c r="E308" s="372"/>
      <c r="F308" s="372"/>
      <c r="G308" s="373"/>
      <c r="P308" s="2"/>
    </row>
    <row r="309" spans="1:16" ht="31.5" customHeight="1" thickBot="1" x14ac:dyDescent="0.4">
      <c r="A309" s="311" t="s">
        <v>19</v>
      </c>
      <c r="B309" s="312"/>
      <c r="C309" s="313"/>
      <c r="D309" s="331" t="s">
        <v>51</v>
      </c>
      <c r="E309" s="332"/>
      <c r="F309" s="227">
        <f>SUM(F249+F251+F253+F255+F257+F259+F261+F263+F265+F267+F269+F271+F273+F275+F277+F279+F281+F283+F285+F287+F289+F291+F293+F295+F297+F299+F301+F303+F305+F307)</f>
        <v>0</v>
      </c>
      <c r="G309" s="135">
        <f>SUM(G249+G251+G253+G255+G257+G259+G261+G263+G265+G267+G269+G271+G273+G275+G277+G279+G281+G283+G285+G287+G289+G291+G293+G295+G297+G299+G301+G303+G305+G307)</f>
        <v>0</v>
      </c>
      <c r="K309" s="35"/>
      <c r="L309" s="35"/>
      <c r="M309" s="35"/>
      <c r="P309" s="2"/>
    </row>
    <row r="310" spans="1:16" x14ac:dyDescent="0.35">
      <c r="P310" s="2"/>
    </row>
    <row r="311" spans="1:16" ht="47.15" customHeight="1" thickBot="1" x14ac:dyDescent="0.4">
      <c r="P311" s="2"/>
    </row>
    <row r="312" spans="1:16" ht="28.5" customHeight="1" thickBot="1" x14ac:dyDescent="0.4">
      <c r="A312" s="412" t="s">
        <v>167</v>
      </c>
      <c r="B312" s="485"/>
      <c r="C312" s="486"/>
      <c r="D312" s="328" t="s">
        <v>52</v>
      </c>
      <c r="E312" s="329"/>
      <c r="F312" s="329"/>
      <c r="G312" s="330"/>
      <c r="N312" s="2"/>
      <c r="O312" s="2"/>
      <c r="P312" s="2"/>
    </row>
    <row r="313" spans="1:16" ht="22.5" customHeight="1" thickBot="1" x14ac:dyDescent="0.4">
      <c r="A313" s="326" t="s">
        <v>53</v>
      </c>
      <c r="B313" s="327"/>
      <c r="C313" s="324" t="s">
        <v>11</v>
      </c>
      <c r="D313" s="324"/>
      <c r="E313" s="324"/>
      <c r="F313" s="324"/>
      <c r="G313" s="325"/>
      <c r="N313" s="2"/>
      <c r="O313" s="2"/>
      <c r="P313" s="2"/>
    </row>
    <row r="314" spans="1:16" ht="35.25" customHeight="1" x14ac:dyDescent="0.35">
      <c r="A314" s="487" t="s">
        <v>54</v>
      </c>
      <c r="B314" s="488"/>
      <c r="C314" s="86" t="s">
        <v>55</v>
      </c>
      <c r="D314" s="86" t="s">
        <v>56</v>
      </c>
      <c r="E314" s="86" t="s">
        <v>57</v>
      </c>
      <c r="F314" s="367" t="s">
        <v>179</v>
      </c>
      <c r="G314" s="368"/>
      <c r="M314" s="2"/>
      <c r="N314" s="2"/>
      <c r="O314" s="2"/>
      <c r="P314" s="2"/>
    </row>
    <row r="315" spans="1:16" ht="31.5" customHeight="1" x14ac:dyDescent="0.35">
      <c r="A315" s="333"/>
      <c r="B315" s="334"/>
      <c r="C315" s="11" t="s">
        <v>77</v>
      </c>
      <c r="D315" s="76"/>
      <c r="E315" s="9">
        <v>0</v>
      </c>
      <c r="F315" s="369">
        <f>SUM(E315*0.25)</f>
        <v>0</v>
      </c>
      <c r="G315" s="370"/>
      <c r="M315" s="2"/>
      <c r="N315" s="2"/>
      <c r="O315" s="2"/>
      <c r="P315" s="2"/>
    </row>
    <row r="316" spans="1:16" ht="21.75" customHeight="1" x14ac:dyDescent="0.35">
      <c r="A316" s="296" t="s">
        <v>194</v>
      </c>
      <c r="B316" s="297"/>
      <c r="C316" s="297"/>
      <c r="D316" s="297"/>
      <c r="E316" s="252">
        <f>IF(E315&lt;=50000,0,50000)</f>
        <v>0</v>
      </c>
      <c r="F316" s="291">
        <f>IF(E315&lt;=50000,0,E315-E316)</f>
        <v>0</v>
      </c>
      <c r="G316" s="292"/>
      <c r="M316" s="2"/>
      <c r="N316" s="2"/>
      <c r="O316" s="2"/>
      <c r="P316" s="2"/>
    </row>
    <row r="317" spans="1:16" ht="180" customHeight="1" x14ac:dyDescent="0.35">
      <c r="A317" s="293" t="s">
        <v>58</v>
      </c>
      <c r="B317" s="294"/>
      <c r="C317" s="294"/>
      <c r="D317" s="294"/>
      <c r="E317" s="294"/>
      <c r="F317" s="294"/>
      <c r="G317" s="295"/>
      <c r="H317" s="109"/>
      <c r="N317" s="2"/>
      <c r="O317" s="2"/>
      <c r="P317" s="2"/>
    </row>
    <row r="318" spans="1:16" ht="31.5" customHeight="1" x14ac:dyDescent="0.35">
      <c r="A318" s="333"/>
      <c r="B318" s="334"/>
      <c r="C318" s="11" t="s">
        <v>77</v>
      </c>
      <c r="D318" s="76"/>
      <c r="E318" s="118">
        <v>0</v>
      </c>
      <c r="F318" s="298">
        <f>SUM(E318*0.25)</f>
        <v>0</v>
      </c>
      <c r="G318" s="299"/>
      <c r="H318" s="10"/>
      <c r="N318" s="2"/>
      <c r="O318" s="2"/>
      <c r="P318" s="2"/>
    </row>
    <row r="319" spans="1:16" ht="20.25" customHeight="1" x14ac:dyDescent="0.35">
      <c r="A319" s="296" t="s">
        <v>194</v>
      </c>
      <c r="B319" s="297"/>
      <c r="C319" s="297"/>
      <c r="D319" s="297"/>
      <c r="E319" s="252">
        <f>IF(E318&lt;=50000,0,50000)</f>
        <v>0</v>
      </c>
      <c r="F319" s="291">
        <f>IF(E318&lt;=50000,0,E318-E319)</f>
        <v>0</v>
      </c>
      <c r="G319" s="292"/>
      <c r="H319" s="109"/>
      <c r="N319" s="2"/>
      <c r="O319" s="2"/>
      <c r="P319" s="2"/>
    </row>
    <row r="320" spans="1:16" ht="180" customHeight="1" x14ac:dyDescent="0.35">
      <c r="A320" s="293" t="s">
        <v>58</v>
      </c>
      <c r="B320" s="294"/>
      <c r="C320" s="294"/>
      <c r="D320" s="294"/>
      <c r="E320" s="294"/>
      <c r="F320" s="294"/>
      <c r="G320" s="295"/>
      <c r="H320" s="10"/>
      <c r="N320" s="2"/>
      <c r="O320" s="2"/>
      <c r="P320" s="2"/>
    </row>
    <row r="321" spans="1:16" ht="31.5" customHeight="1" x14ac:dyDescent="0.35">
      <c r="A321" s="333"/>
      <c r="B321" s="334"/>
      <c r="C321" s="11" t="s">
        <v>77</v>
      </c>
      <c r="D321" s="76"/>
      <c r="E321" s="118">
        <v>0</v>
      </c>
      <c r="F321" s="298">
        <f>SUM(E321*0.25)</f>
        <v>0</v>
      </c>
      <c r="G321" s="299"/>
      <c r="H321" s="109"/>
      <c r="N321" s="2"/>
      <c r="O321" s="2"/>
      <c r="P321" s="2"/>
    </row>
    <row r="322" spans="1:16" ht="20.25" customHeight="1" x14ac:dyDescent="0.35">
      <c r="A322" s="296" t="s">
        <v>194</v>
      </c>
      <c r="B322" s="297"/>
      <c r="C322" s="297"/>
      <c r="D322" s="297"/>
      <c r="E322" s="252">
        <f>IF(E321&lt;=50000,0,50000)</f>
        <v>0</v>
      </c>
      <c r="F322" s="291">
        <f>IF(E321&lt;=50000,0,E321-E322)</f>
        <v>0</v>
      </c>
      <c r="G322" s="292"/>
      <c r="H322" s="10"/>
      <c r="N322" s="2"/>
      <c r="O322" s="2"/>
      <c r="P322" s="2"/>
    </row>
    <row r="323" spans="1:16" ht="180" customHeight="1" x14ac:dyDescent="0.35">
      <c r="A323" s="293" t="s">
        <v>58</v>
      </c>
      <c r="B323" s="294"/>
      <c r="C323" s="294"/>
      <c r="D323" s="294"/>
      <c r="E323" s="294"/>
      <c r="F323" s="294"/>
      <c r="G323" s="295"/>
      <c r="H323" s="109"/>
      <c r="N323" s="2"/>
      <c r="O323" s="2"/>
      <c r="P323" s="2"/>
    </row>
    <row r="324" spans="1:16" ht="31.5" customHeight="1" x14ac:dyDescent="0.35">
      <c r="A324" s="333"/>
      <c r="B324" s="334"/>
      <c r="C324" s="11" t="s">
        <v>77</v>
      </c>
      <c r="D324" s="76"/>
      <c r="E324" s="118">
        <v>0</v>
      </c>
      <c r="F324" s="298">
        <f>SUM(E324*0.25)</f>
        <v>0</v>
      </c>
      <c r="G324" s="299"/>
      <c r="H324" s="10"/>
      <c r="N324" s="2"/>
      <c r="O324" s="2"/>
      <c r="P324" s="2"/>
    </row>
    <row r="325" spans="1:16" ht="20.25" customHeight="1" x14ac:dyDescent="0.35">
      <c r="A325" s="296" t="s">
        <v>194</v>
      </c>
      <c r="B325" s="297"/>
      <c r="C325" s="297"/>
      <c r="D325" s="297"/>
      <c r="E325" s="252">
        <f>IF(E324&lt;=50000,0,50000)</f>
        <v>0</v>
      </c>
      <c r="F325" s="291">
        <f>IF(E324&lt;=50000,0,E324-E325)</f>
        <v>0</v>
      </c>
      <c r="G325" s="292"/>
      <c r="H325" s="109"/>
      <c r="N325" s="2"/>
      <c r="O325" s="2"/>
      <c r="P325" s="2"/>
    </row>
    <row r="326" spans="1:16" ht="180" customHeight="1" x14ac:dyDescent="0.35">
      <c r="A326" s="293" t="s">
        <v>58</v>
      </c>
      <c r="B326" s="294"/>
      <c r="C326" s="294"/>
      <c r="D326" s="294"/>
      <c r="E326" s="294"/>
      <c r="F326" s="294"/>
      <c r="G326" s="295"/>
      <c r="H326" s="10"/>
      <c r="N326" s="2"/>
      <c r="O326" s="2"/>
      <c r="P326" s="2"/>
    </row>
    <row r="327" spans="1:16" ht="31.5" customHeight="1" x14ac:dyDescent="0.35">
      <c r="A327" s="333"/>
      <c r="B327" s="334"/>
      <c r="C327" s="11" t="s">
        <v>77</v>
      </c>
      <c r="D327" s="76"/>
      <c r="E327" s="118">
        <v>0</v>
      </c>
      <c r="F327" s="298">
        <f>SUM(E327*0.25)</f>
        <v>0</v>
      </c>
      <c r="G327" s="299"/>
      <c r="H327" s="109"/>
      <c r="N327" s="2"/>
      <c r="O327" s="2"/>
      <c r="P327" s="2"/>
    </row>
    <row r="328" spans="1:16" ht="20.25" customHeight="1" x14ac:dyDescent="0.35">
      <c r="A328" s="296" t="s">
        <v>194</v>
      </c>
      <c r="B328" s="297"/>
      <c r="C328" s="297"/>
      <c r="D328" s="297"/>
      <c r="E328" s="252">
        <f>IF(E327&lt;=50000,0,50000)</f>
        <v>0</v>
      </c>
      <c r="F328" s="291">
        <f>IF(E327&lt;=50000,0,E327-E328)</f>
        <v>0</v>
      </c>
      <c r="G328" s="292"/>
      <c r="H328" s="10"/>
      <c r="N328" s="2"/>
      <c r="O328" s="2"/>
      <c r="P328" s="2"/>
    </row>
    <row r="329" spans="1:16" ht="180" customHeight="1" x14ac:dyDescent="0.35">
      <c r="A329" s="293" t="s">
        <v>58</v>
      </c>
      <c r="B329" s="294"/>
      <c r="C329" s="294"/>
      <c r="D329" s="294"/>
      <c r="E329" s="294"/>
      <c r="F329" s="294"/>
      <c r="G329" s="295"/>
      <c r="H329" s="109"/>
      <c r="N329" s="2"/>
      <c r="O329" s="2"/>
      <c r="P329" s="2"/>
    </row>
    <row r="330" spans="1:16" ht="31.5" customHeight="1" x14ac:dyDescent="0.35">
      <c r="A330" s="333"/>
      <c r="B330" s="335"/>
      <c r="C330" s="11" t="s">
        <v>77</v>
      </c>
      <c r="D330" s="76"/>
      <c r="E330" s="118">
        <v>0</v>
      </c>
      <c r="F330" s="298">
        <f>SUM(E330*0.25)</f>
        <v>0</v>
      </c>
      <c r="G330" s="299"/>
      <c r="H330" s="10"/>
      <c r="O330" s="2"/>
      <c r="P330" s="2"/>
    </row>
    <row r="331" spans="1:16" ht="20.25" customHeight="1" x14ac:dyDescent="0.35">
      <c r="A331" s="296" t="s">
        <v>194</v>
      </c>
      <c r="B331" s="297"/>
      <c r="C331" s="297"/>
      <c r="D331" s="297"/>
      <c r="E331" s="252">
        <f>IF(E330&lt;=50000,0,50000)</f>
        <v>0</v>
      </c>
      <c r="F331" s="291">
        <f>IF(E330&lt;=50000,0,E330-E331)</f>
        <v>0</v>
      </c>
      <c r="G331" s="292"/>
      <c r="H331" s="109"/>
      <c r="O331" s="2"/>
      <c r="P331" s="2"/>
    </row>
    <row r="332" spans="1:16" ht="180" customHeight="1" x14ac:dyDescent="0.35">
      <c r="A332" s="293" t="s">
        <v>58</v>
      </c>
      <c r="B332" s="294"/>
      <c r="C332" s="294"/>
      <c r="D332" s="294"/>
      <c r="E332" s="294"/>
      <c r="F332" s="294"/>
      <c r="G332" s="295"/>
      <c r="H332" s="10"/>
      <c r="O332" s="2"/>
      <c r="P332" s="2"/>
    </row>
    <row r="333" spans="1:16" ht="31.5" customHeight="1" x14ac:dyDescent="0.35">
      <c r="A333" s="333"/>
      <c r="B333" s="335"/>
      <c r="C333" s="11" t="s">
        <v>77</v>
      </c>
      <c r="D333" s="76"/>
      <c r="E333" s="118">
        <v>0</v>
      </c>
      <c r="F333" s="298">
        <f>SUM(E333*0.25)</f>
        <v>0</v>
      </c>
      <c r="G333" s="299"/>
      <c r="H333" s="109"/>
      <c r="O333" s="2"/>
      <c r="P333" s="2"/>
    </row>
    <row r="334" spans="1:16" ht="20.25" customHeight="1" x14ac:dyDescent="0.35">
      <c r="A334" s="296" t="s">
        <v>194</v>
      </c>
      <c r="B334" s="297"/>
      <c r="C334" s="297"/>
      <c r="D334" s="297"/>
      <c r="E334" s="252">
        <f>IF(E333&lt;=50000,0,50000)</f>
        <v>0</v>
      </c>
      <c r="F334" s="291">
        <f>IF(E333&lt;=50000,0,E333-E334)</f>
        <v>0</v>
      </c>
      <c r="G334" s="292"/>
      <c r="H334" s="10"/>
      <c r="O334" s="2"/>
      <c r="P334" s="2"/>
    </row>
    <row r="335" spans="1:16" ht="180" customHeight="1" x14ac:dyDescent="0.35">
      <c r="A335" s="293" t="s">
        <v>59</v>
      </c>
      <c r="B335" s="294"/>
      <c r="C335" s="294"/>
      <c r="D335" s="294"/>
      <c r="E335" s="294"/>
      <c r="F335" s="294"/>
      <c r="G335" s="295"/>
      <c r="H335" s="77"/>
      <c r="N335" s="2"/>
      <c r="O335" s="2"/>
      <c r="P335" s="2"/>
    </row>
    <row r="336" spans="1:16" ht="31.5" customHeight="1" x14ac:dyDescent="0.35">
      <c r="A336" s="333"/>
      <c r="B336" s="334"/>
      <c r="C336" s="11" t="s">
        <v>77</v>
      </c>
      <c r="D336" s="76"/>
      <c r="E336" s="118">
        <v>0</v>
      </c>
      <c r="F336" s="298">
        <f>SUM(E336*0.25)</f>
        <v>0</v>
      </c>
      <c r="G336" s="299"/>
      <c r="P336" s="2"/>
    </row>
    <row r="337" spans="1:16" ht="20.25" customHeight="1" x14ac:dyDescent="0.35">
      <c r="A337" s="296" t="s">
        <v>194</v>
      </c>
      <c r="B337" s="297"/>
      <c r="C337" s="297"/>
      <c r="D337" s="297"/>
      <c r="E337" s="252">
        <f>IF(E336&lt;=50000,0,50000)</f>
        <v>0</v>
      </c>
      <c r="F337" s="291">
        <f>IF(E336&lt;=50000,0,E336-E337)</f>
        <v>0</v>
      </c>
      <c r="G337" s="292"/>
      <c r="P337" s="2"/>
    </row>
    <row r="338" spans="1:16" ht="180" customHeight="1" x14ac:dyDescent="0.35">
      <c r="A338" s="461" t="s">
        <v>60</v>
      </c>
      <c r="B338" s="462"/>
      <c r="C338" s="462"/>
      <c r="D338" s="462"/>
      <c r="E338" s="462"/>
      <c r="F338" s="462"/>
      <c r="G338" s="463"/>
      <c r="P338" s="2"/>
    </row>
    <row r="339" spans="1:16" ht="31.5" customHeight="1" x14ac:dyDescent="0.35">
      <c r="A339" s="333"/>
      <c r="B339" s="334"/>
      <c r="C339" s="11" t="s">
        <v>77</v>
      </c>
      <c r="D339" s="76"/>
      <c r="E339" s="118">
        <v>0</v>
      </c>
      <c r="F339" s="298">
        <f>SUM(E339*0.25)</f>
        <v>0</v>
      </c>
      <c r="G339" s="299"/>
      <c r="H339" s="38"/>
      <c r="I339" s="38"/>
      <c r="P339" s="2"/>
    </row>
    <row r="340" spans="1:16" ht="20.25" customHeight="1" x14ac:dyDescent="0.35">
      <c r="A340" s="296" t="s">
        <v>194</v>
      </c>
      <c r="B340" s="297"/>
      <c r="C340" s="297"/>
      <c r="D340" s="297"/>
      <c r="E340" s="252">
        <f>IF(E339&lt;=50000,0,50000)</f>
        <v>0</v>
      </c>
      <c r="F340" s="291">
        <f>IF(E339&lt;=50000,0,E339-E340)</f>
        <v>0</v>
      </c>
      <c r="G340" s="292"/>
      <c r="O340" s="2"/>
      <c r="P340" s="2"/>
    </row>
    <row r="341" spans="1:16" ht="180" customHeight="1" x14ac:dyDescent="0.35">
      <c r="A341" s="461" t="s">
        <v>61</v>
      </c>
      <c r="B341" s="462"/>
      <c r="C341" s="462"/>
      <c r="D341" s="462"/>
      <c r="E341" s="462"/>
      <c r="F341" s="462"/>
      <c r="G341" s="463"/>
      <c r="O341" s="2"/>
      <c r="P341" s="2"/>
    </row>
    <row r="342" spans="1:16" ht="32.25" customHeight="1" x14ac:dyDescent="0.35">
      <c r="A342" s="333"/>
      <c r="B342" s="334"/>
      <c r="C342" s="11" t="s">
        <v>77</v>
      </c>
      <c r="D342" s="76"/>
      <c r="E342" s="118">
        <v>0</v>
      </c>
      <c r="F342" s="298">
        <f>SUM(E342*0.25)</f>
        <v>0</v>
      </c>
      <c r="G342" s="299"/>
      <c r="H342" s="39"/>
      <c r="I342" s="247"/>
      <c r="O342" s="2"/>
      <c r="P342" s="2"/>
    </row>
    <row r="343" spans="1:16" ht="20.25" customHeight="1" x14ac:dyDescent="0.35">
      <c r="A343" s="296" t="s">
        <v>194</v>
      </c>
      <c r="B343" s="297"/>
      <c r="C343" s="297"/>
      <c r="D343" s="297"/>
      <c r="E343" s="252">
        <f>IF(E342&lt;=50000,0,50000)</f>
        <v>0</v>
      </c>
      <c r="F343" s="291">
        <f>IF(E342&lt;=50000,0,E342-E343)</f>
        <v>0</v>
      </c>
      <c r="G343" s="292"/>
      <c r="H343" s="40"/>
      <c r="I343" s="40"/>
      <c r="O343" s="2"/>
      <c r="P343" s="2"/>
    </row>
    <row r="344" spans="1:16" ht="180" customHeight="1" thickBot="1" x14ac:dyDescent="0.4">
      <c r="A344" s="464" t="s">
        <v>62</v>
      </c>
      <c r="B344" s="465"/>
      <c r="C344" s="465"/>
      <c r="D344" s="465"/>
      <c r="E344" s="465"/>
      <c r="F344" s="465"/>
      <c r="G344" s="466"/>
      <c r="H344" s="40"/>
      <c r="I344" s="40"/>
      <c r="O344" s="2"/>
      <c r="P344" s="2"/>
    </row>
    <row r="345" spans="1:16" ht="30.75" customHeight="1" thickBot="1" x14ac:dyDescent="0.4">
      <c r="A345" s="243" t="s">
        <v>19</v>
      </c>
      <c r="B345" s="243"/>
      <c r="C345" s="244" t="s">
        <v>195</v>
      </c>
      <c r="D345" s="244"/>
      <c r="E345" s="253">
        <f>E343+E340+E337+E334+E331+E328+E325+E322+E319+E316</f>
        <v>0</v>
      </c>
      <c r="F345" s="137">
        <f>E342+E339+E336+E333+E330+E327+E324+E321+E318+E315</f>
        <v>0</v>
      </c>
      <c r="G345" s="138">
        <f>SUM(F345*0.25)</f>
        <v>0</v>
      </c>
      <c r="H345" s="40"/>
      <c r="I345" s="40"/>
      <c r="O345" s="2"/>
      <c r="P345" s="2"/>
    </row>
    <row r="346" spans="1:16" ht="18" customHeight="1" thickBot="1" x14ac:dyDescent="0.4">
      <c r="A346" s="474" t="s">
        <v>63</v>
      </c>
      <c r="B346" s="475"/>
      <c r="C346" s="475"/>
      <c r="D346" s="475"/>
      <c r="E346" s="254">
        <f>F316+F319+F322+F325+F328+F331+F334+F337+F340+F343</f>
        <v>0</v>
      </c>
      <c r="F346" s="245"/>
      <c r="G346" s="246"/>
      <c r="H346" s="40"/>
      <c r="I346" s="40"/>
      <c r="O346" s="2"/>
      <c r="P346" s="2"/>
    </row>
    <row r="347" spans="1:16" ht="31.5" customHeight="1" x14ac:dyDescent="0.35">
      <c r="H347" s="40"/>
      <c r="I347" s="40"/>
      <c r="O347" s="2"/>
      <c r="P347" s="2"/>
    </row>
    <row r="348" spans="1:16" ht="31.5" customHeight="1" x14ac:dyDescent="0.35">
      <c r="H348" s="40"/>
      <c r="I348" s="40"/>
      <c r="O348" s="2"/>
      <c r="P348" s="2"/>
    </row>
    <row r="349" spans="1:16" ht="31.5" customHeight="1" thickBot="1" x14ac:dyDescent="0.4">
      <c r="A349" s="37"/>
      <c r="C349" s="38"/>
      <c r="D349" s="38"/>
      <c r="E349" s="38"/>
      <c r="F349" s="38"/>
      <c r="G349" s="38"/>
      <c r="H349" s="40"/>
      <c r="I349" s="40"/>
      <c r="O349" s="2"/>
      <c r="P349" s="2"/>
    </row>
    <row r="350" spans="1:16" ht="31.5" customHeight="1" thickBot="1" x14ac:dyDescent="0.4">
      <c r="A350" s="483" t="s">
        <v>208</v>
      </c>
      <c r="B350" s="484"/>
      <c r="C350" s="162" t="s">
        <v>64</v>
      </c>
      <c r="D350" s="163"/>
      <c r="E350" s="163"/>
      <c r="F350" s="164"/>
      <c r="H350" s="40"/>
      <c r="I350" s="40"/>
      <c r="O350" s="2"/>
      <c r="P350" s="2"/>
    </row>
    <row r="351" spans="1:16" ht="31.5" customHeight="1" thickBot="1" x14ac:dyDescent="0.4">
      <c r="A351" s="326" t="s">
        <v>186</v>
      </c>
      <c r="B351" s="327"/>
      <c r="C351" s="165" t="s">
        <v>11</v>
      </c>
      <c r="D351" s="165"/>
      <c r="E351" s="165"/>
      <c r="F351" s="220"/>
      <c r="H351" s="40"/>
      <c r="I351" s="40"/>
      <c r="O351" s="2"/>
      <c r="P351" s="2"/>
    </row>
    <row r="352" spans="1:16" ht="31.5" customHeight="1" x14ac:dyDescent="0.35">
      <c r="A352" s="116" t="s">
        <v>65</v>
      </c>
      <c r="B352" s="114" t="s">
        <v>30</v>
      </c>
      <c r="C352" s="114" t="s">
        <v>187</v>
      </c>
      <c r="D352" s="114" t="s">
        <v>66</v>
      </c>
      <c r="E352" s="115" t="s">
        <v>192</v>
      </c>
      <c r="F352" s="117" t="s">
        <v>180</v>
      </c>
      <c r="G352" s="39"/>
      <c r="H352" s="40"/>
      <c r="I352" s="40"/>
      <c r="O352" s="2"/>
      <c r="P352" s="2"/>
    </row>
    <row r="353" spans="1:16" ht="31.5" customHeight="1" x14ac:dyDescent="0.35">
      <c r="A353" s="141" t="s">
        <v>17</v>
      </c>
      <c r="B353" s="11"/>
      <c r="C353" s="71"/>
      <c r="D353" s="72">
        <v>0</v>
      </c>
      <c r="E353" s="74">
        <f>IF(A353="Rent",(C353*D353*#REF!), (C353*D353))</f>
        <v>0</v>
      </c>
      <c r="F353" s="161">
        <f>SUM(E353*0.25)</f>
        <v>0</v>
      </c>
      <c r="G353" s="40"/>
      <c r="H353" s="40"/>
      <c r="I353" s="40"/>
      <c r="O353" s="2"/>
      <c r="P353" s="2"/>
    </row>
    <row r="354" spans="1:16" ht="31.5" customHeight="1" x14ac:dyDescent="0.35">
      <c r="A354" s="308" t="s">
        <v>177</v>
      </c>
      <c r="B354" s="309"/>
      <c r="C354" s="309"/>
      <c r="D354" s="309"/>
      <c r="E354" s="309"/>
      <c r="F354" s="310"/>
      <c r="G354" s="40"/>
      <c r="H354" s="40"/>
      <c r="I354" s="40"/>
      <c r="O354" s="2"/>
      <c r="P354" s="2"/>
    </row>
    <row r="355" spans="1:16" ht="31.5" customHeight="1" x14ac:dyDescent="0.35">
      <c r="A355" s="141" t="s">
        <v>17</v>
      </c>
      <c r="B355" s="11"/>
      <c r="C355" s="71"/>
      <c r="D355" s="72">
        <v>0</v>
      </c>
      <c r="E355" s="74">
        <f>IF(A355="Rent",(C355*D355*#REF!), (C355*D355))</f>
        <v>0</v>
      </c>
      <c r="F355" s="223">
        <f t="shared" ref="F355" si="1">SUM(E355*0.25)</f>
        <v>0</v>
      </c>
      <c r="G355" s="40"/>
      <c r="H355" s="40"/>
      <c r="I355" s="40"/>
      <c r="O355" s="2"/>
      <c r="P355" s="2"/>
    </row>
    <row r="356" spans="1:16" ht="31.5" customHeight="1" x14ac:dyDescent="0.35">
      <c r="A356" s="308" t="s">
        <v>177</v>
      </c>
      <c r="B356" s="309"/>
      <c r="C356" s="309"/>
      <c r="D356" s="309"/>
      <c r="E356" s="309"/>
      <c r="F356" s="310"/>
      <c r="G356" s="40"/>
      <c r="H356" s="40"/>
      <c r="I356" s="40"/>
      <c r="O356" s="2"/>
      <c r="P356" s="2"/>
    </row>
    <row r="357" spans="1:16" ht="31.5" customHeight="1" x14ac:dyDescent="0.35">
      <c r="A357" s="141" t="s">
        <v>17</v>
      </c>
      <c r="B357" s="11"/>
      <c r="C357" s="71"/>
      <c r="D357" s="72">
        <v>0</v>
      </c>
      <c r="E357" s="74">
        <f>IF(A357="Rent",(C357*D357*#REF!), (C357*D357))</f>
        <v>0</v>
      </c>
      <c r="F357" s="223">
        <f t="shared" ref="F357:F391" si="2">SUM(E357*0.25)</f>
        <v>0</v>
      </c>
      <c r="G357" s="40"/>
      <c r="H357" s="40"/>
      <c r="I357" s="40"/>
      <c r="O357" s="2"/>
      <c r="P357" s="2"/>
    </row>
    <row r="358" spans="1:16" ht="31.5" customHeight="1" x14ac:dyDescent="0.35">
      <c r="A358" s="308" t="s">
        <v>177</v>
      </c>
      <c r="B358" s="309"/>
      <c r="C358" s="309"/>
      <c r="D358" s="309"/>
      <c r="E358" s="309"/>
      <c r="F358" s="310"/>
      <c r="G358" s="40"/>
      <c r="H358" s="40"/>
      <c r="I358" s="40"/>
      <c r="O358" s="2"/>
      <c r="P358" s="2"/>
    </row>
    <row r="359" spans="1:16" ht="31.5" customHeight="1" x14ac:dyDescent="0.35">
      <c r="A359" s="141" t="s">
        <v>142</v>
      </c>
      <c r="B359" s="11"/>
      <c r="C359" s="71"/>
      <c r="D359" s="72">
        <v>0</v>
      </c>
      <c r="E359" s="74">
        <f>IF(A359="Rent",(C359*D359*#REF!), (C359*D359))</f>
        <v>0</v>
      </c>
      <c r="F359" s="223">
        <f t="shared" ref="F359" si="3">SUM(E359*0.25)</f>
        <v>0</v>
      </c>
      <c r="G359" s="40"/>
      <c r="H359" s="40"/>
      <c r="I359" s="40"/>
      <c r="O359" s="2"/>
      <c r="P359" s="2"/>
    </row>
    <row r="360" spans="1:16" ht="31.5" customHeight="1" x14ac:dyDescent="0.35">
      <c r="A360" s="308" t="s">
        <v>177</v>
      </c>
      <c r="B360" s="309"/>
      <c r="C360" s="309"/>
      <c r="D360" s="309"/>
      <c r="E360" s="309"/>
      <c r="F360" s="310"/>
      <c r="G360" s="40"/>
      <c r="H360" s="40"/>
      <c r="I360" s="40"/>
      <c r="O360" s="2"/>
      <c r="P360" s="2"/>
    </row>
    <row r="361" spans="1:16" ht="31.5" customHeight="1" x14ac:dyDescent="0.35">
      <c r="A361" s="141" t="s">
        <v>17</v>
      </c>
      <c r="B361" s="11"/>
      <c r="C361" s="71"/>
      <c r="D361" s="72">
        <v>0</v>
      </c>
      <c r="E361" s="74">
        <f>IF(A361="Rent",(C361*D361*#REF!), (C361*D361))</f>
        <v>0</v>
      </c>
      <c r="F361" s="223">
        <f t="shared" ref="F361" si="4">SUM(E361*0.25)</f>
        <v>0</v>
      </c>
      <c r="G361" s="40"/>
      <c r="H361" s="40"/>
      <c r="I361" s="40"/>
      <c r="O361" s="2"/>
      <c r="P361" s="2"/>
    </row>
    <row r="362" spans="1:16" ht="31.5" customHeight="1" x14ac:dyDescent="0.35">
      <c r="A362" s="308" t="s">
        <v>177</v>
      </c>
      <c r="B362" s="309"/>
      <c r="C362" s="309"/>
      <c r="D362" s="309"/>
      <c r="E362" s="309"/>
      <c r="F362" s="310"/>
      <c r="G362" s="40"/>
      <c r="H362" s="40"/>
      <c r="I362" s="40"/>
      <c r="O362" s="2"/>
      <c r="P362" s="2"/>
    </row>
    <row r="363" spans="1:16" ht="31.5" customHeight="1" x14ac:dyDescent="0.35">
      <c r="A363" s="141" t="s">
        <v>17</v>
      </c>
      <c r="B363" s="11"/>
      <c r="C363" s="71"/>
      <c r="D363" s="72">
        <v>0</v>
      </c>
      <c r="E363" s="74">
        <f>IF(A363="Rent",(C363*D363*#REF!), (C363*D363))</f>
        <v>0</v>
      </c>
      <c r="F363" s="223">
        <f t="shared" ref="F363" si="5">SUM(E363*0.25)</f>
        <v>0</v>
      </c>
      <c r="G363" s="40"/>
      <c r="H363" s="40"/>
      <c r="I363" s="40"/>
      <c r="O363" s="2"/>
      <c r="P363" s="2"/>
    </row>
    <row r="364" spans="1:16" ht="31.5" customHeight="1" x14ac:dyDescent="0.35">
      <c r="A364" s="308" t="s">
        <v>177</v>
      </c>
      <c r="B364" s="309"/>
      <c r="C364" s="309"/>
      <c r="D364" s="309"/>
      <c r="E364" s="309"/>
      <c r="F364" s="310"/>
      <c r="G364" s="40"/>
      <c r="H364" s="40"/>
      <c r="I364" s="40"/>
      <c r="O364" s="2"/>
      <c r="P364" s="2"/>
    </row>
    <row r="365" spans="1:16" ht="31.5" customHeight="1" x14ac:dyDescent="0.35">
      <c r="A365" s="141" t="s">
        <v>17</v>
      </c>
      <c r="B365" s="11"/>
      <c r="C365" s="71"/>
      <c r="D365" s="72">
        <v>0</v>
      </c>
      <c r="E365" s="74">
        <f>IF(A365="Rent",(C365*D365*#REF!), (C365*D365))</f>
        <v>0</v>
      </c>
      <c r="F365" s="223">
        <f t="shared" ref="F365" si="6">SUM(E365*0.25)</f>
        <v>0</v>
      </c>
      <c r="G365" s="40"/>
      <c r="H365" s="40"/>
      <c r="I365" s="40"/>
      <c r="O365" s="2"/>
      <c r="P365" s="2"/>
    </row>
    <row r="366" spans="1:16" ht="31.5" customHeight="1" x14ac:dyDescent="0.35">
      <c r="A366" s="308" t="s">
        <v>177</v>
      </c>
      <c r="B366" s="309"/>
      <c r="C366" s="309"/>
      <c r="D366" s="309"/>
      <c r="E366" s="309"/>
      <c r="F366" s="310"/>
      <c r="G366" s="40"/>
      <c r="H366" s="40"/>
      <c r="I366" s="40"/>
      <c r="O366" s="2"/>
      <c r="P366" s="2"/>
    </row>
    <row r="367" spans="1:16" ht="31.5" customHeight="1" x14ac:dyDescent="0.35">
      <c r="A367" s="141" t="s">
        <v>17</v>
      </c>
      <c r="B367" s="11"/>
      <c r="C367" s="71"/>
      <c r="D367" s="72">
        <v>0</v>
      </c>
      <c r="E367" s="74">
        <f>IF(A367="Rent",(C367*D367*#REF!), (C367*D367))</f>
        <v>0</v>
      </c>
      <c r="F367" s="223">
        <f t="shared" ref="F367" si="7">SUM(E367*0.25)</f>
        <v>0</v>
      </c>
      <c r="G367" s="40"/>
      <c r="H367" s="40"/>
      <c r="I367" s="40"/>
      <c r="O367" s="2"/>
      <c r="P367" s="2"/>
    </row>
    <row r="368" spans="1:16" ht="31.5" customHeight="1" x14ac:dyDescent="0.35">
      <c r="A368" s="308" t="s">
        <v>177</v>
      </c>
      <c r="B368" s="309"/>
      <c r="C368" s="309"/>
      <c r="D368" s="309"/>
      <c r="E368" s="309"/>
      <c r="F368" s="310"/>
      <c r="G368" s="40"/>
      <c r="H368" s="40"/>
      <c r="I368" s="40"/>
      <c r="O368" s="2"/>
      <c r="P368" s="2"/>
    </row>
    <row r="369" spans="1:16" ht="31.5" customHeight="1" x14ac:dyDescent="0.35">
      <c r="A369" s="141" t="s">
        <v>17</v>
      </c>
      <c r="B369" s="11"/>
      <c r="C369" s="71"/>
      <c r="D369" s="72">
        <v>0</v>
      </c>
      <c r="E369" s="74">
        <f>IF(A369="Rent",(C369*D369*#REF!), (C369*D369))</f>
        <v>0</v>
      </c>
      <c r="F369" s="223">
        <f t="shared" ref="F369" si="8">SUM(E369*0.25)</f>
        <v>0</v>
      </c>
      <c r="G369" s="40"/>
      <c r="H369" s="40"/>
      <c r="I369" s="40"/>
      <c r="O369" s="2"/>
      <c r="P369" s="2"/>
    </row>
    <row r="370" spans="1:16" ht="31.5" customHeight="1" x14ac:dyDescent="0.35">
      <c r="A370" s="308" t="s">
        <v>177</v>
      </c>
      <c r="B370" s="309"/>
      <c r="C370" s="309"/>
      <c r="D370" s="309"/>
      <c r="E370" s="309"/>
      <c r="F370" s="310"/>
      <c r="G370" s="40"/>
      <c r="H370" s="40"/>
      <c r="I370" s="40"/>
      <c r="O370" s="2"/>
      <c r="P370" s="2"/>
    </row>
    <row r="371" spans="1:16" ht="31.5" customHeight="1" x14ac:dyDescent="0.35">
      <c r="A371" s="141" t="s">
        <v>17</v>
      </c>
      <c r="B371" s="11"/>
      <c r="C371" s="71"/>
      <c r="D371" s="72">
        <v>0</v>
      </c>
      <c r="E371" s="74">
        <f>IF(A371="Rent",(C371*D371*#REF!), (C371*D371))</f>
        <v>0</v>
      </c>
      <c r="F371" s="223">
        <f t="shared" ref="F371" si="9">SUM(E371*0.25)</f>
        <v>0</v>
      </c>
      <c r="G371" s="40"/>
      <c r="H371" s="40"/>
      <c r="I371" s="40"/>
      <c r="O371" s="2"/>
      <c r="P371" s="2"/>
    </row>
    <row r="372" spans="1:16" ht="31.5" customHeight="1" x14ac:dyDescent="0.35">
      <c r="A372" s="308" t="s">
        <v>177</v>
      </c>
      <c r="B372" s="309"/>
      <c r="C372" s="309"/>
      <c r="D372" s="309"/>
      <c r="E372" s="309"/>
      <c r="F372" s="310"/>
      <c r="G372" s="40"/>
      <c r="H372" s="40"/>
      <c r="I372" s="40"/>
      <c r="O372" s="2"/>
      <c r="P372" s="2"/>
    </row>
    <row r="373" spans="1:16" ht="31.5" customHeight="1" x14ac:dyDescent="0.35">
      <c r="A373" s="141" t="s">
        <v>17</v>
      </c>
      <c r="B373" s="11"/>
      <c r="C373" s="71"/>
      <c r="D373" s="72">
        <v>0</v>
      </c>
      <c r="E373" s="74">
        <f>IF(A373="Rent",(C373*D373*#REF!), (C373*D373))</f>
        <v>0</v>
      </c>
      <c r="F373" s="223">
        <f t="shared" ref="F373" si="10">SUM(E373*0.25)</f>
        <v>0</v>
      </c>
      <c r="G373" s="40"/>
      <c r="H373" s="40"/>
      <c r="I373" s="40"/>
      <c r="P373" s="2"/>
    </row>
    <row r="374" spans="1:16" ht="31.5" customHeight="1" x14ac:dyDescent="0.35">
      <c r="A374" s="308" t="s">
        <v>177</v>
      </c>
      <c r="B374" s="309"/>
      <c r="C374" s="309"/>
      <c r="D374" s="309"/>
      <c r="E374" s="309"/>
      <c r="F374" s="310"/>
      <c r="G374" s="40"/>
      <c r="H374" s="40"/>
      <c r="I374" s="40"/>
      <c r="P374" s="2"/>
    </row>
    <row r="375" spans="1:16" ht="31.5" customHeight="1" x14ac:dyDescent="0.35">
      <c r="A375" s="141" t="s">
        <v>17</v>
      </c>
      <c r="B375" s="11"/>
      <c r="C375" s="71"/>
      <c r="D375" s="72">
        <v>0</v>
      </c>
      <c r="E375" s="74">
        <f>IF(A375="Rent",(C375*D375*#REF!), (C375*D375))</f>
        <v>0</v>
      </c>
      <c r="F375" s="223">
        <f t="shared" ref="F375" si="11">SUM(E375*0.25)</f>
        <v>0</v>
      </c>
      <c r="G375" s="40"/>
      <c r="H375" s="40"/>
      <c r="I375" s="40"/>
      <c r="P375" s="2"/>
    </row>
    <row r="376" spans="1:16" ht="31.5" customHeight="1" x14ac:dyDescent="0.35">
      <c r="A376" s="308" t="s">
        <v>177</v>
      </c>
      <c r="B376" s="309"/>
      <c r="C376" s="309"/>
      <c r="D376" s="309"/>
      <c r="E376" s="309"/>
      <c r="F376" s="310"/>
      <c r="G376" s="40"/>
      <c r="H376" s="40"/>
      <c r="I376" s="40"/>
      <c r="P376" s="2"/>
    </row>
    <row r="377" spans="1:16" ht="31.5" customHeight="1" x14ac:dyDescent="0.35">
      <c r="A377" s="141" t="s">
        <v>17</v>
      </c>
      <c r="B377" s="11"/>
      <c r="C377" s="71"/>
      <c r="D377" s="72">
        <v>0</v>
      </c>
      <c r="E377" s="74">
        <f>IF(A377="Rent",(C377*D377*#REF!), (C377*D377))</f>
        <v>0</v>
      </c>
      <c r="F377" s="223">
        <f t="shared" si="2"/>
        <v>0</v>
      </c>
      <c r="G377" s="40"/>
      <c r="H377" s="40"/>
      <c r="I377" s="40"/>
      <c r="P377" s="2"/>
    </row>
    <row r="378" spans="1:16" ht="31.5" customHeight="1" x14ac:dyDescent="0.35">
      <c r="A378" s="308" t="s">
        <v>177</v>
      </c>
      <c r="B378" s="309"/>
      <c r="C378" s="309"/>
      <c r="D378" s="309"/>
      <c r="E378" s="309"/>
      <c r="F378" s="310"/>
      <c r="G378" s="40"/>
      <c r="H378" s="40"/>
      <c r="I378" s="40"/>
      <c r="P378" s="2"/>
    </row>
    <row r="379" spans="1:16" ht="31.5" customHeight="1" x14ac:dyDescent="0.35">
      <c r="A379" s="141" t="s">
        <v>17</v>
      </c>
      <c r="B379" s="11"/>
      <c r="C379" s="71"/>
      <c r="D379" s="72">
        <v>0</v>
      </c>
      <c r="E379" s="74">
        <f>IF(A379="Rent",(C379*D379*#REF!), (C379*D379))</f>
        <v>0</v>
      </c>
      <c r="F379" s="223">
        <f t="shared" si="2"/>
        <v>0</v>
      </c>
      <c r="G379" s="40"/>
      <c r="H379" s="40"/>
      <c r="I379" s="40"/>
      <c r="J379" s="41"/>
      <c r="P379" s="2"/>
    </row>
    <row r="380" spans="1:16" ht="31.5" customHeight="1" x14ac:dyDescent="0.35">
      <c r="A380" s="308" t="s">
        <v>177</v>
      </c>
      <c r="B380" s="309"/>
      <c r="C380" s="309"/>
      <c r="D380" s="309"/>
      <c r="E380" s="309"/>
      <c r="F380" s="310"/>
      <c r="G380" s="40"/>
      <c r="H380" s="40"/>
      <c r="I380" s="40"/>
      <c r="J380" s="41"/>
      <c r="P380" s="2"/>
    </row>
    <row r="381" spans="1:16" ht="31.5" customHeight="1" x14ac:dyDescent="0.35">
      <c r="A381" s="141" t="s">
        <v>17</v>
      </c>
      <c r="B381" s="11"/>
      <c r="C381" s="71"/>
      <c r="D381" s="72">
        <v>0</v>
      </c>
      <c r="E381" s="74">
        <f>IF(A381="Rent",(C381*D381*#REF!), (C381*D381))</f>
        <v>0</v>
      </c>
      <c r="F381" s="223">
        <f t="shared" si="2"/>
        <v>0</v>
      </c>
      <c r="G381" s="40"/>
      <c r="H381" s="40"/>
      <c r="I381" s="40"/>
      <c r="J381" s="42"/>
      <c r="O381" s="2"/>
      <c r="P381" s="2"/>
    </row>
    <row r="382" spans="1:16" ht="31.5" customHeight="1" x14ac:dyDescent="0.35">
      <c r="A382" s="308" t="s">
        <v>177</v>
      </c>
      <c r="B382" s="309"/>
      <c r="C382" s="309"/>
      <c r="D382" s="309"/>
      <c r="E382" s="309"/>
      <c r="F382" s="310"/>
      <c r="G382" s="40"/>
      <c r="H382" s="40"/>
      <c r="I382" s="40"/>
      <c r="J382" s="42"/>
      <c r="O382" s="2"/>
      <c r="P382" s="2"/>
    </row>
    <row r="383" spans="1:16" s="44" customFormat="1" ht="31.5" customHeight="1" x14ac:dyDescent="0.35">
      <c r="A383" s="141" t="s">
        <v>17</v>
      </c>
      <c r="B383" s="11"/>
      <c r="C383" s="71"/>
      <c r="D383" s="72">
        <v>0</v>
      </c>
      <c r="E383" s="74">
        <f>IF(A383="Rent",(C383*D383*#REF!), (C383*D383))</f>
        <v>0</v>
      </c>
      <c r="F383" s="223">
        <f t="shared" si="2"/>
        <v>0</v>
      </c>
      <c r="G383" s="40"/>
      <c r="H383" s="43"/>
      <c r="I383" s="43"/>
      <c r="J383" s="1"/>
      <c r="K383" s="1"/>
      <c r="L383" s="1"/>
      <c r="M383" s="30"/>
      <c r="N383" s="30"/>
    </row>
    <row r="384" spans="1:16" ht="31.5" customHeight="1" x14ac:dyDescent="0.35">
      <c r="A384" s="308" t="s">
        <v>177</v>
      </c>
      <c r="B384" s="309"/>
      <c r="C384" s="309"/>
      <c r="D384" s="309"/>
      <c r="E384" s="309"/>
      <c r="F384" s="310"/>
      <c r="G384" s="40"/>
      <c r="K384" s="3"/>
      <c r="L384" s="3"/>
      <c r="M384" s="3"/>
      <c r="P384" s="2"/>
    </row>
    <row r="385" spans="1:16" ht="31.5" customHeight="1" x14ac:dyDescent="0.35">
      <c r="A385" s="141" t="s">
        <v>17</v>
      </c>
      <c r="B385" s="11"/>
      <c r="C385" s="71"/>
      <c r="D385" s="72">
        <v>0</v>
      </c>
      <c r="E385" s="74">
        <f>IF(A385="Rent",(C385*D385*#REF!), (C385*D385))</f>
        <v>0</v>
      </c>
      <c r="F385" s="223">
        <f t="shared" si="2"/>
        <v>0</v>
      </c>
      <c r="G385" s="40"/>
      <c r="H385" s="38"/>
      <c r="I385" s="38"/>
      <c r="K385" s="30"/>
      <c r="L385" s="30"/>
      <c r="M385" s="30"/>
      <c r="P385" s="2"/>
    </row>
    <row r="386" spans="1:16" ht="31.5" customHeight="1" x14ac:dyDescent="0.35">
      <c r="A386" s="308" t="s">
        <v>177</v>
      </c>
      <c r="B386" s="309"/>
      <c r="C386" s="309"/>
      <c r="D386" s="309"/>
      <c r="E386" s="309"/>
      <c r="F386" s="310"/>
      <c r="G386" s="40"/>
      <c r="P386" s="2"/>
    </row>
    <row r="387" spans="1:16" ht="31.5" customHeight="1" x14ac:dyDescent="0.35">
      <c r="A387" s="141" t="s">
        <v>17</v>
      </c>
      <c r="B387" s="11"/>
      <c r="C387" s="71"/>
      <c r="D387" s="72">
        <v>0</v>
      </c>
      <c r="E387" s="74">
        <f>IF(A387="Rent",(C387*D387*#REF!), (C387*D387))</f>
        <v>0</v>
      </c>
      <c r="F387" s="223">
        <f t="shared" si="2"/>
        <v>0</v>
      </c>
      <c r="G387" s="40"/>
      <c r="H387" s="45"/>
      <c r="I387" s="69"/>
    </row>
    <row r="388" spans="1:16" ht="31.5" customHeight="1" x14ac:dyDescent="0.35">
      <c r="A388" s="308" t="s">
        <v>177</v>
      </c>
      <c r="B388" s="309"/>
      <c r="C388" s="309"/>
      <c r="D388" s="309"/>
      <c r="E388" s="309"/>
      <c r="F388" s="310"/>
      <c r="G388" s="40"/>
      <c r="H388" s="30"/>
      <c r="I388" s="30"/>
      <c r="J388" s="3"/>
    </row>
    <row r="389" spans="1:16" s="44" customFormat="1" ht="31.5" customHeight="1" x14ac:dyDescent="0.35">
      <c r="A389" s="141" t="s">
        <v>17</v>
      </c>
      <c r="B389" s="11"/>
      <c r="C389" s="71"/>
      <c r="D389" s="72">
        <v>0</v>
      </c>
      <c r="E389" s="74">
        <f>IF(A389="Rent",(C389*D389*#REF!), (C389*D389))</f>
        <v>0</v>
      </c>
      <c r="F389" s="223">
        <f t="shared" si="2"/>
        <v>0</v>
      </c>
      <c r="G389" s="40"/>
      <c r="H389" s="1"/>
      <c r="I389" s="1"/>
      <c r="J389" s="1"/>
      <c r="K389" s="1"/>
      <c r="L389" s="1"/>
      <c r="M389" s="1"/>
      <c r="N389" s="30"/>
      <c r="O389" s="30"/>
      <c r="P389" s="30"/>
    </row>
    <row r="390" spans="1:16" ht="31.5" customHeight="1" x14ac:dyDescent="0.35">
      <c r="A390" s="308"/>
      <c r="B390" s="309"/>
      <c r="C390" s="309"/>
      <c r="D390" s="309"/>
      <c r="E390" s="309"/>
      <c r="F390" s="310"/>
      <c r="G390" s="40"/>
    </row>
    <row r="391" spans="1:16" ht="31.5" customHeight="1" x14ac:dyDescent="0.35">
      <c r="A391" s="141" t="s">
        <v>17</v>
      </c>
      <c r="B391" s="11"/>
      <c r="C391" s="71"/>
      <c r="D391" s="72">
        <v>0</v>
      </c>
      <c r="E391" s="74">
        <f>IF(A391="Rent",(C391*D391*#REF!), (C391*D391))</f>
        <v>0</v>
      </c>
      <c r="F391" s="223">
        <f t="shared" si="2"/>
        <v>0</v>
      </c>
      <c r="G391" s="40"/>
      <c r="K391" s="30"/>
      <c r="L391" s="30"/>
      <c r="M391" s="30"/>
    </row>
    <row r="392" spans="1:16" ht="31.5" customHeight="1" thickBot="1" x14ac:dyDescent="0.4">
      <c r="A392" s="469" t="s">
        <v>177</v>
      </c>
      <c r="B392" s="470"/>
      <c r="C392" s="470"/>
      <c r="D392" s="470"/>
      <c r="E392" s="470"/>
      <c r="F392" s="310"/>
      <c r="G392" s="40"/>
      <c r="H392" s="48"/>
      <c r="I392" s="48"/>
    </row>
    <row r="393" spans="1:16" ht="30.75" customHeight="1" thickBot="1" x14ac:dyDescent="0.4">
      <c r="A393" s="471" t="s">
        <v>191</v>
      </c>
      <c r="B393" s="472"/>
      <c r="C393" s="472"/>
      <c r="D393" s="473"/>
      <c r="E393" s="225">
        <f>SUM(E353:E391)</f>
        <v>0</v>
      </c>
      <c r="F393" s="219">
        <f>SUM(F353:F391)</f>
        <v>0</v>
      </c>
      <c r="G393" s="43"/>
      <c r="H393" s="38"/>
      <c r="I393" s="38"/>
    </row>
    <row r="394" spans="1:16" ht="31.5" customHeight="1" x14ac:dyDescent="0.35">
      <c r="F394" s="14"/>
      <c r="H394" s="68"/>
      <c r="I394" s="68"/>
      <c r="J394" s="30"/>
    </row>
    <row r="395" spans="1:16" ht="31.5" customHeight="1" x14ac:dyDescent="0.35">
      <c r="A395" s="38"/>
      <c r="B395" s="38"/>
      <c r="C395" s="38"/>
      <c r="D395" s="38"/>
      <c r="E395" s="38"/>
      <c r="F395" s="38"/>
      <c r="G395" s="38"/>
      <c r="H395" s="69"/>
      <c r="I395" s="69"/>
    </row>
    <row r="396" spans="1:16" ht="31.5" hidden="1" customHeight="1" x14ac:dyDescent="0.35">
      <c r="A396" s="467" t="s">
        <v>67</v>
      </c>
      <c r="B396" s="468"/>
      <c r="C396" s="459" t="s">
        <v>68</v>
      </c>
      <c r="D396" s="459"/>
      <c r="E396" s="459" t="s">
        <v>69</v>
      </c>
      <c r="F396" s="459"/>
      <c r="G396" s="460"/>
      <c r="H396" s="69"/>
      <c r="I396" s="69"/>
    </row>
    <row r="397" spans="1:16" ht="31.5" hidden="1" customHeight="1" x14ac:dyDescent="0.35">
      <c r="A397" s="457" t="s">
        <v>70</v>
      </c>
      <c r="B397" s="457"/>
      <c r="C397" s="457"/>
      <c r="D397" s="457"/>
      <c r="E397" s="457"/>
      <c r="F397" s="457"/>
      <c r="G397" s="458"/>
      <c r="H397" s="69"/>
      <c r="I397" s="69"/>
    </row>
    <row r="398" spans="1:16" ht="31.5" hidden="1" customHeight="1" x14ac:dyDescent="0.35">
      <c r="A398" s="87" t="s">
        <v>71</v>
      </c>
      <c r="B398" s="496" t="s">
        <v>72</v>
      </c>
      <c r="C398" s="496"/>
      <c r="D398" s="489" t="s">
        <v>73</v>
      </c>
      <c r="E398" s="490"/>
      <c r="F398" s="46" t="s">
        <v>74</v>
      </c>
      <c r="G398" s="46" t="s">
        <v>75</v>
      </c>
    </row>
    <row r="399" spans="1:16" ht="31.5" hidden="1" customHeight="1" x14ac:dyDescent="0.35">
      <c r="A399" s="431"/>
      <c r="B399" s="432"/>
      <c r="C399" s="432"/>
      <c r="D399" s="432"/>
      <c r="E399" s="432"/>
      <c r="F399" s="433"/>
      <c r="G399" s="47">
        <v>0</v>
      </c>
    </row>
    <row r="400" spans="1:16" ht="31.5" hidden="1" customHeight="1" x14ac:dyDescent="0.35">
      <c r="A400" s="434"/>
      <c r="B400" s="435"/>
      <c r="C400" s="435"/>
      <c r="D400" s="435"/>
      <c r="E400" s="435"/>
      <c r="F400" s="436"/>
      <c r="G400" s="47">
        <v>0</v>
      </c>
    </row>
    <row r="401" spans="1:9" ht="31.5" hidden="1" customHeight="1" thickBot="1" x14ac:dyDescent="0.4">
      <c r="A401" s="437"/>
      <c r="B401" s="438"/>
      <c r="C401" s="438"/>
      <c r="D401" s="438"/>
      <c r="E401" s="438"/>
      <c r="F401" s="439"/>
      <c r="G401" s="108">
        <v>0</v>
      </c>
    </row>
    <row r="402" spans="1:9" ht="15" hidden="1" thickBot="1" x14ac:dyDescent="0.4">
      <c r="A402" s="443" t="s">
        <v>76</v>
      </c>
      <c r="B402" s="444"/>
      <c r="C402" s="444"/>
      <c r="D402" s="445"/>
      <c r="E402" s="128" t="s">
        <v>77</v>
      </c>
      <c r="F402" s="127"/>
      <c r="G402" s="126">
        <f>SUM(G399:G401)</f>
        <v>0</v>
      </c>
    </row>
    <row r="403" spans="1:9" ht="15" thickBot="1" x14ac:dyDescent="0.4">
      <c r="A403" s="38"/>
      <c r="B403" s="38"/>
      <c r="C403" s="38"/>
      <c r="D403" s="38"/>
      <c r="E403" s="38"/>
      <c r="F403" s="38"/>
      <c r="G403" s="38"/>
      <c r="H403" s="33"/>
      <c r="I403" s="33"/>
    </row>
    <row r="404" spans="1:9" ht="30" customHeight="1" x14ac:dyDescent="0.35">
      <c r="A404" s="446" t="s">
        <v>163</v>
      </c>
      <c r="B404" s="447"/>
      <c r="C404" s="448" t="s">
        <v>78</v>
      </c>
      <c r="D404" s="448"/>
      <c r="E404" s="448"/>
      <c r="F404" s="448"/>
      <c r="G404" s="449"/>
      <c r="H404" s="49"/>
      <c r="I404" s="49"/>
    </row>
    <row r="405" spans="1:9" x14ac:dyDescent="0.35">
      <c r="A405" s="450" t="s">
        <v>79</v>
      </c>
      <c r="B405" s="451"/>
      <c r="C405" s="451"/>
      <c r="D405" s="451"/>
      <c r="E405" s="451"/>
      <c r="F405" s="451"/>
      <c r="G405" s="452"/>
      <c r="H405" s="49"/>
      <c r="I405" s="49"/>
    </row>
    <row r="406" spans="1:9" ht="16.5" thickBot="1" x14ac:dyDescent="0.4">
      <c r="A406" s="453" t="s">
        <v>77</v>
      </c>
      <c r="B406" s="454"/>
      <c r="C406" s="455"/>
      <c r="D406" s="455"/>
      <c r="E406" s="455"/>
      <c r="F406" s="454"/>
      <c r="G406" s="456"/>
      <c r="H406" s="49"/>
      <c r="I406" s="49"/>
    </row>
    <row r="407" spans="1:9" ht="16.5" thickBot="1" x14ac:dyDescent="0.4">
      <c r="A407" s="70"/>
      <c r="B407" s="70"/>
      <c r="C407" s="197" t="b">
        <v>0</v>
      </c>
      <c r="D407" s="440" t="s">
        <v>169</v>
      </c>
      <c r="E407" s="441"/>
      <c r="F407" s="70"/>
      <c r="G407" s="70"/>
      <c r="H407" s="49"/>
      <c r="I407" s="49"/>
    </row>
    <row r="408" spans="1:9" ht="29.5" thickBot="1" x14ac:dyDescent="0.4">
      <c r="A408" s="145" t="s">
        <v>164</v>
      </c>
      <c r="B408" s="145" t="s">
        <v>148</v>
      </c>
      <c r="C408" s="442"/>
      <c r="D408" s="442"/>
      <c r="E408" s="81"/>
      <c r="H408" s="49"/>
      <c r="I408" s="49"/>
    </row>
    <row r="409" spans="1:9" ht="16.5" thickBot="1" x14ac:dyDescent="0.4">
      <c r="A409" s="144">
        <v>0</v>
      </c>
      <c r="B409" s="146">
        <f>MTDC!F44</f>
        <v>0</v>
      </c>
      <c r="D409" s="124"/>
      <c r="H409" s="49"/>
      <c r="I409" s="49"/>
    </row>
    <row r="410" spans="1:9" ht="16.5" thickBot="1" x14ac:dyDescent="0.4">
      <c r="A410" s="142" t="s">
        <v>149</v>
      </c>
      <c r="B410" s="143">
        <f>B409</f>
        <v>0</v>
      </c>
      <c r="D410" s="125"/>
      <c r="H410" s="49"/>
      <c r="I410" s="49"/>
    </row>
    <row r="411" spans="1:9" ht="15" thickBot="1" x14ac:dyDescent="0.4">
      <c r="H411" s="49"/>
      <c r="I411" s="49"/>
    </row>
    <row r="412" spans="1:9" x14ac:dyDescent="0.35">
      <c r="A412" s="280" t="s">
        <v>210</v>
      </c>
      <c r="B412" s="281"/>
      <c r="C412" s="281"/>
      <c r="D412" s="282"/>
      <c r="E412" s="51"/>
      <c r="F412" s="50"/>
      <c r="G412" s="50"/>
    </row>
    <row r="413" spans="1:9" x14ac:dyDescent="0.35">
      <c r="A413" s="261" t="s">
        <v>80</v>
      </c>
      <c r="B413" s="262"/>
      <c r="C413" s="263" t="s">
        <v>81</v>
      </c>
      <c r="D413" s="264"/>
      <c r="E413" s="51"/>
      <c r="F413" s="50"/>
      <c r="G413" s="50"/>
    </row>
    <row r="414" spans="1:9" x14ac:dyDescent="0.35">
      <c r="A414" s="265" t="s">
        <v>82</v>
      </c>
      <c r="B414" s="265"/>
      <c r="C414" s="283">
        <f>MTDC!E9</f>
        <v>0</v>
      </c>
      <c r="D414" s="284"/>
      <c r="E414" s="51"/>
      <c r="F414" s="50"/>
      <c r="G414" s="50"/>
    </row>
    <row r="415" spans="1:9" x14ac:dyDescent="0.35">
      <c r="A415" s="265" t="s">
        <v>150</v>
      </c>
      <c r="B415" s="265"/>
      <c r="C415" s="283">
        <f>MTDC!E10</f>
        <v>0</v>
      </c>
      <c r="D415" s="284">
        <f>F144</f>
        <v>0</v>
      </c>
      <c r="E415" s="51"/>
      <c r="F415" s="50"/>
      <c r="G415" s="50"/>
    </row>
    <row r="416" spans="1:9" x14ac:dyDescent="0.35">
      <c r="A416" s="265" t="s">
        <v>83</v>
      </c>
      <c r="B416" s="265"/>
      <c r="C416" s="283">
        <f>MTDC!E11</f>
        <v>0</v>
      </c>
      <c r="D416" s="284" t="e">
        <f>#REF!</f>
        <v>#REF!</v>
      </c>
      <c r="E416" s="51"/>
      <c r="F416" s="50"/>
      <c r="G416" s="50"/>
    </row>
    <row r="417" spans="1:7" x14ac:dyDescent="0.35">
      <c r="A417" s="265" t="s">
        <v>84</v>
      </c>
      <c r="B417" s="265"/>
      <c r="C417" s="283">
        <f>MTDC!E13</f>
        <v>0</v>
      </c>
      <c r="D417" s="284" t="str">
        <f>C321</f>
        <v>Choose...</v>
      </c>
      <c r="E417" s="51"/>
      <c r="F417" s="50"/>
      <c r="G417" s="50"/>
    </row>
    <row r="418" spans="1:7" x14ac:dyDescent="0.35">
      <c r="A418" s="265" t="s">
        <v>85</v>
      </c>
      <c r="B418" s="265"/>
      <c r="C418" s="283">
        <f>MTDC!E14</f>
        <v>0</v>
      </c>
      <c r="D418" s="284">
        <f>F357</f>
        <v>0</v>
      </c>
      <c r="E418" s="51"/>
      <c r="F418" s="50"/>
      <c r="G418" s="50"/>
    </row>
    <row r="419" spans="1:7" x14ac:dyDescent="0.35">
      <c r="A419" s="265" t="s">
        <v>86</v>
      </c>
      <c r="B419" s="265"/>
      <c r="C419" s="283">
        <f>MTDC!E15</f>
        <v>0</v>
      </c>
      <c r="D419" s="284">
        <f>F405</f>
        <v>0</v>
      </c>
      <c r="E419" s="51"/>
      <c r="F419" s="50"/>
      <c r="G419" s="50"/>
    </row>
    <row r="420" spans="1:7" ht="15" hidden="1" customHeight="1" x14ac:dyDescent="0.35">
      <c r="A420" s="276" t="s">
        <v>152</v>
      </c>
      <c r="B420" s="277"/>
      <c r="C420" s="289">
        <v>0</v>
      </c>
      <c r="D420" s="290"/>
      <c r="E420" s="51"/>
      <c r="F420" s="50"/>
      <c r="G420" s="50"/>
    </row>
    <row r="421" spans="1:7" x14ac:dyDescent="0.35">
      <c r="A421" s="270" t="s">
        <v>109</v>
      </c>
      <c r="B421" s="271"/>
      <c r="C421" s="268">
        <f>SUM(C414:C420)</f>
        <v>0</v>
      </c>
      <c r="D421" s="269"/>
      <c r="E421" s="51"/>
      <c r="F421" s="50"/>
      <c r="G421" s="50"/>
    </row>
    <row r="422" spans="1:7" x14ac:dyDescent="0.35">
      <c r="A422" s="266" t="s">
        <v>198</v>
      </c>
      <c r="B422" s="266"/>
      <c r="C422" s="285">
        <f>MTDC!F32</f>
        <v>0</v>
      </c>
      <c r="D422" s="286" t="e">
        <f>SUM(D414:D419)</f>
        <v>#REF!</v>
      </c>
      <c r="E422" s="51"/>
      <c r="F422" s="50"/>
      <c r="G422" s="50"/>
    </row>
    <row r="423" spans="1:7" x14ac:dyDescent="0.35">
      <c r="A423" s="272" t="s">
        <v>199</v>
      </c>
      <c r="B423" s="273"/>
      <c r="C423" s="274">
        <f>MTDC!F34</f>
        <v>0</v>
      </c>
      <c r="D423" s="275"/>
      <c r="E423" s="51"/>
      <c r="F423" s="50"/>
      <c r="G423" s="50"/>
    </row>
    <row r="424" spans="1:7" x14ac:dyDescent="0.35">
      <c r="A424" s="272" t="s">
        <v>200</v>
      </c>
      <c r="B424" s="273"/>
      <c r="C424" s="274">
        <f>MTDC!F37</f>
        <v>0</v>
      </c>
      <c r="D424" s="275"/>
      <c r="E424" s="51"/>
      <c r="F424" s="50"/>
      <c r="G424" s="50"/>
    </row>
    <row r="425" spans="1:7" x14ac:dyDescent="0.35">
      <c r="A425" s="272" t="s">
        <v>201</v>
      </c>
      <c r="B425" s="273"/>
      <c r="C425" s="274">
        <f>MTDC!F38</f>
        <v>0</v>
      </c>
      <c r="D425" s="275"/>
      <c r="E425" s="51"/>
      <c r="F425" s="50"/>
      <c r="G425" s="50"/>
    </row>
    <row r="426" spans="1:7" x14ac:dyDescent="0.35">
      <c r="A426" s="272" t="s">
        <v>202</v>
      </c>
      <c r="B426" s="273"/>
      <c r="C426" s="274">
        <f>MTDC!F39</f>
        <v>0</v>
      </c>
      <c r="D426" s="275"/>
      <c r="E426" s="51"/>
      <c r="F426" s="50"/>
      <c r="G426" s="50"/>
    </row>
    <row r="427" spans="1:7" x14ac:dyDescent="0.35">
      <c r="A427" s="272" t="s">
        <v>203</v>
      </c>
      <c r="B427" s="273"/>
      <c r="C427" s="274">
        <f>MTDC!F41</f>
        <v>0</v>
      </c>
      <c r="D427" s="275"/>
      <c r="E427" s="51"/>
      <c r="F427" s="50"/>
      <c r="G427" s="50"/>
    </row>
    <row r="428" spans="1:7" x14ac:dyDescent="0.35">
      <c r="A428" s="270" t="s">
        <v>204</v>
      </c>
      <c r="B428" s="271"/>
      <c r="C428" s="268">
        <f>MTDC!F42</f>
        <v>0</v>
      </c>
      <c r="D428" s="269"/>
      <c r="E428" s="51"/>
      <c r="F428" s="50"/>
      <c r="G428" s="50"/>
    </row>
    <row r="429" spans="1:7" x14ac:dyDescent="0.35">
      <c r="A429" s="265" t="s">
        <v>205</v>
      </c>
      <c r="B429" s="265"/>
      <c r="C429" s="287">
        <f>MTDC!F43</f>
        <v>0</v>
      </c>
      <c r="D429" s="288" t="e">
        <f>#REF!</f>
        <v>#REF!</v>
      </c>
      <c r="E429" s="51"/>
      <c r="F429" s="50"/>
      <c r="G429" s="50"/>
    </row>
    <row r="430" spans="1:7" x14ac:dyDescent="0.35">
      <c r="A430" s="276" t="s">
        <v>206</v>
      </c>
      <c r="B430" s="277"/>
      <c r="C430" s="278">
        <f>MTDC!F44</f>
        <v>0</v>
      </c>
      <c r="D430" s="279"/>
      <c r="E430" s="51"/>
      <c r="F430" s="50"/>
      <c r="G430" s="50"/>
    </row>
    <row r="431" spans="1:7" x14ac:dyDescent="0.35">
      <c r="A431" s="267" t="s">
        <v>87</v>
      </c>
      <c r="B431" s="267"/>
      <c r="C431" s="259">
        <f>C421+C430</f>
        <v>0</v>
      </c>
      <c r="D431" s="260" t="e">
        <f>SUM(D422:D429)</f>
        <v>#REF!</v>
      </c>
      <c r="E431" s="51"/>
      <c r="F431" s="50"/>
      <c r="G431" s="50"/>
    </row>
    <row r="432" spans="1:7" x14ac:dyDescent="0.35">
      <c r="A432" s="428" t="s">
        <v>181</v>
      </c>
      <c r="B432" s="429"/>
      <c r="C432" s="429"/>
      <c r="D432" s="430"/>
      <c r="E432" s="50"/>
      <c r="F432" s="50"/>
      <c r="G432" s="50"/>
    </row>
    <row r="433" spans="1:16" x14ac:dyDescent="0.35">
      <c r="A433" s="261" t="s">
        <v>80</v>
      </c>
      <c r="B433" s="262"/>
      <c r="C433" s="263" t="s">
        <v>81</v>
      </c>
      <c r="D433" s="264"/>
      <c r="E433" s="50"/>
      <c r="F433" s="50"/>
      <c r="G433" s="50"/>
    </row>
    <row r="434" spans="1:16" x14ac:dyDescent="0.35">
      <c r="A434" s="425" t="s">
        <v>88</v>
      </c>
      <c r="B434" s="425"/>
      <c r="C434" s="426">
        <f>K92</f>
        <v>0</v>
      </c>
      <c r="D434" s="427"/>
    </row>
    <row r="435" spans="1:16" x14ac:dyDescent="0.35">
      <c r="A435" s="425" t="s">
        <v>89</v>
      </c>
      <c r="B435" s="425"/>
      <c r="C435" s="426">
        <f>G178</f>
        <v>0</v>
      </c>
      <c r="D435" s="427">
        <f>G230</f>
        <v>0</v>
      </c>
    </row>
    <row r="436" spans="1:16" x14ac:dyDescent="0.35">
      <c r="A436" s="425" t="s">
        <v>90</v>
      </c>
      <c r="B436" s="425"/>
      <c r="C436" s="426">
        <f>I219</f>
        <v>0</v>
      </c>
      <c r="D436" s="427"/>
    </row>
    <row r="437" spans="1:16" s="67" customFormat="1" ht="15" customHeight="1" x14ac:dyDescent="0.35">
      <c r="A437" s="425" t="s">
        <v>91</v>
      </c>
      <c r="B437" s="425"/>
      <c r="C437" s="426">
        <f>G243</f>
        <v>0</v>
      </c>
      <c r="D437" s="427"/>
      <c r="E437" s="1"/>
      <c r="F437" s="1"/>
      <c r="G437" s="1"/>
      <c r="H437" s="33"/>
      <c r="I437" s="33"/>
      <c r="J437" s="33"/>
      <c r="K437" s="33"/>
      <c r="L437" s="33"/>
      <c r="M437" s="33"/>
      <c r="N437" s="33"/>
      <c r="O437" s="33"/>
      <c r="P437" s="33"/>
    </row>
    <row r="438" spans="1:16" s="67" customFormat="1" ht="15" customHeight="1" x14ac:dyDescent="0.35">
      <c r="A438" s="257" t="s">
        <v>175</v>
      </c>
      <c r="B438" s="256"/>
      <c r="C438" s="358">
        <f>G309</f>
        <v>0</v>
      </c>
      <c r="D438" s="359"/>
      <c r="E438" s="1"/>
      <c r="F438" s="1"/>
      <c r="G438" s="1"/>
      <c r="H438" s="33"/>
      <c r="I438" s="33"/>
      <c r="J438" s="33"/>
      <c r="K438" s="33"/>
      <c r="L438" s="33"/>
      <c r="M438" s="33"/>
      <c r="N438" s="33"/>
      <c r="O438" s="33"/>
      <c r="P438" s="33"/>
    </row>
    <row r="439" spans="1:16" s="67" customFormat="1" ht="15" customHeight="1" x14ac:dyDescent="0.35">
      <c r="A439" s="257" t="s">
        <v>92</v>
      </c>
      <c r="B439" s="256"/>
      <c r="C439" s="481">
        <v>0</v>
      </c>
      <c r="D439" s="482"/>
      <c r="E439" s="1"/>
      <c r="F439" s="1"/>
      <c r="G439" s="1"/>
      <c r="H439" s="33"/>
      <c r="I439" s="33"/>
      <c r="J439" s="33"/>
      <c r="K439" s="33"/>
      <c r="L439" s="33"/>
      <c r="M439" s="33"/>
      <c r="N439" s="33"/>
      <c r="O439" s="33"/>
      <c r="P439" s="33"/>
    </row>
    <row r="440" spans="1:16" s="67" customFormat="1" ht="15" customHeight="1" x14ac:dyDescent="0.35">
      <c r="A440" s="425" t="s">
        <v>93</v>
      </c>
      <c r="B440" s="425"/>
      <c r="C440" s="426">
        <f>F393</f>
        <v>0</v>
      </c>
      <c r="D440" s="427"/>
      <c r="E440" s="1"/>
      <c r="F440" s="1"/>
      <c r="G440" s="1"/>
      <c r="H440" s="33"/>
      <c r="I440" s="33"/>
      <c r="J440" s="33"/>
      <c r="K440" s="33"/>
      <c r="L440" s="33"/>
      <c r="M440" s="33"/>
      <c r="N440" s="33"/>
      <c r="O440" s="33"/>
      <c r="P440" s="33"/>
    </row>
    <row r="441" spans="1:16" s="67" customFormat="1" ht="15" customHeight="1" x14ac:dyDescent="0.35">
      <c r="A441" s="425" t="s">
        <v>94</v>
      </c>
      <c r="B441" s="425"/>
      <c r="C441" s="426">
        <f>SUM(C434:D440)</f>
        <v>0</v>
      </c>
      <c r="D441" s="427"/>
      <c r="E441" s="1"/>
      <c r="F441" s="1"/>
      <c r="G441" s="1"/>
      <c r="H441" s="33"/>
      <c r="I441" s="33"/>
      <c r="J441" s="33"/>
      <c r="K441" s="33"/>
      <c r="L441" s="33"/>
      <c r="M441" s="33"/>
      <c r="N441" s="33"/>
      <c r="O441" s="33"/>
      <c r="P441" s="33"/>
    </row>
    <row r="442" spans="1:16" ht="15" customHeight="1" thickBot="1" x14ac:dyDescent="0.4">
      <c r="A442" s="267" t="s">
        <v>95</v>
      </c>
      <c r="B442" s="267"/>
      <c r="C442" s="360" t="e">
        <f>SUM(C441/C421)</f>
        <v>#DIV/0!</v>
      </c>
      <c r="D442" s="361"/>
    </row>
    <row r="443" spans="1:16" ht="15" thickBot="1" x14ac:dyDescent="0.4">
      <c r="C443" s="133"/>
    </row>
    <row r="444" spans="1:16" ht="26" x14ac:dyDescent="0.35">
      <c r="A444" s="201" t="s">
        <v>182</v>
      </c>
      <c r="B444" s="198" t="b">
        <v>0</v>
      </c>
      <c r="C444" s="199" t="s">
        <v>183</v>
      </c>
      <c r="D444" s="491" t="s">
        <v>184</v>
      </c>
    </row>
    <row r="445" spans="1:16" ht="15" thickBot="1" x14ac:dyDescent="0.4">
      <c r="A445" s="202" t="s">
        <v>81</v>
      </c>
      <c r="B445" s="200">
        <v>0</v>
      </c>
      <c r="C445" s="226" t="e">
        <f>B445/#REF!</f>
        <v>#REF!</v>
      </c>
      <c r="D445" s="492"/>
    </row>
    <row r="446" spans="1:16" ht="15" thickBot="1" x14ac:dyDescent="0.4">
      <c r="B446" s="159"/>
      <c r="C446" s="133"/>
    </row>
    <row r="447" spans="1:16" ht="29" x14ac:dyDescent="0.35">
      <c r="A447" s="129" t="s">
        <v>155</v>
      </c>
      <c r="B447" s="203" t="s">
        <v>98</v>
      </c>
      <c r="C447" s="204" t="s">
        <v>97</v>
      </c>
      <c r="D447" s="33"/>
      <c r="E447" s="33"/>
      <c r="F447" s="33"/>
      <c r="G447" s="33"/>
    </row>
    <row r="448" spans="1:16" x14ac:dyDescent="0.35">
      <c r="A448" s="130" t="s">
        <v>96</v>
      </c>
      <c r="B448" s="319" t="s">
        <v>17</v>
      </c>
      <c r="C448" s="320"/>
      <c r="D448" s="33"/>
      <c r="E448" s="33"/>
      <c r="F448" s="33"/>
      <c r="G448" s="33"/>
    </row>
    <row r="449" spans="1:7" ht="29" x14ac:dyDescent="0.35">
      <c r="A449" s="131" t="s">
        <v>154</v>
      </c>
      <c r="B449" s="205" t="s">
        <v>98</v>
      </c>
      <c r="C449" s="206" t="s">
        <v>97</v>
      </c>
      <c r="D449" s="33"/>
      <c r="E449" s="33"/>
      <c r="F449" s="33"/>
      <c r="G449" s="33"/>
    </row>
    <row r="450" spans="1:7" x14ac:dyDescent="0.35">
      <c r="A450" s="131" t="s">
        <v>96</v>
      </c>
      <c r="B450" s="317" t="s">
        <v>17</v>
      </c>
      <c r="C450" s="318"/>
      <c r="D450" s="33"/>
      <c r="E450" s="33"/>
      <c r="F450" s="33"/>
      <c r="G450" s="33"/>
    </row>
    <row r="451" spans="1:7" ht="20.25" customHeight="1" thickBot="1" x14ac:dyDescent="0.4">
      <c r="A451" s="132" t="s">
        <v>99</v>
      </c>
      <c r="B451" s="207" t="s">
        <v>77</v>
      </c>
      <c r="C451" s="208" t="s">
        <v>97</v>
      </c>
      <c r="D451" s="33"/>
      <c r="E451" s="33"/>
      <c r="F451" s="33"/>
      <c r="G451" s="33"/>
    </row>
  </sheetData>
  <sheetProtection algorithmName="SHA-512" hashValue="nA7oAI5NqwB4mnJVAIfJXoa+UJOQFqxUFt4iY7akrPremHEf8CXxH81OC1AJJIkIh6/hhZT7QSYCrZG8dlnl3A==" saltValue="YyCOoq0McZaWIzjYITuaaQ==" spinCount="100000" sheet="1" formatCells="0" formatColumns="0" formatRows="0" selectLockedCells="1"/>
  <dataConsolidate/>
  <mergeCells count="367">
    <mergeCell ref="D444:D445"/>
    <mergeCell ref="A218:I218"/>
    <mergeCell ref="A216:I216"/>
    <mergeCell ref="A214:I214"/>
    <mergeCell ref="A212:I212"/>
    <mergeCell ref="A210:I210"/>
    <mergeCell ref="A208:I208"/>
    <mergeCell ref="A206:I206"/>
    <mergeCell ref="A204:I204"/>
    <mergeCell ref="B398:C398"/>
    <mergeCell ref="A235:B235"/>
    <mergeCell ref="A237:B237"/>
    <mergeCell ref="A239:B239"/>
    <mergeCell ref="A241:B241"/>
    <mergeCell ref="A234:G234"/>
    <mergeCell ref="A236:G236"/>
    <mergeCell ref="A238:G238"/>
    <mergeCell ref="A229:B229"/>
    <mergeCell ref="A231:B231"/>
    <mergeCell ref="A321:B321"/>
    <mergeCell ref="A315:B315"/>
    <mergeCell ref="A251:B251"/>
    <mergeCell ref="A293:B293"/>
    <mergeCell ref="A295:B295"/>
    <mergeCell ref="A440:B440"/>
    <mergeCell ref="C439:D439"/>
    <mergeCell ref="A441:B441"/>
    <mergeCell ref="C440:D440"/>
    <mergeCell ref="A442:B442"/>
    <mergeCell ref="C441:D441"/>
    <mergeCell ref="C222:G222"/>
    <mergeCell ref="A250:G250"/>
    <mergeCell ref="A292:G292"/>
    <mergeCell ref="A294:G294"/>
    <mergeCell ref="A296:G296"/>
    <mergeCell ref="A298:G298"/>
    <mergeCell ref="A300:G300"/>
    <mergeCell ref="D246:G246"/>
    <mergeCell ref="A350:B350"/>
    <mergeCell ref="A351:B351"/>
    <mergeCell ref="A312:C312"/>
    <mergeCell ref="A314:B314"/>
    <mergeCell ref="D398:E398"/>
    <mergeCell ref="A297:B297"/>
    <mergeCell ref="A299:B299"/>
    <mergeCell ref="A301:B301"/>
    <mergeCell ref="F336:G336"/>
    <mergeCell ref="A302:G302"/>
    <mergeCell ref="H7:K7"/>
    <mergeCell ref="H8:K8"/>
    <mergeCell ref="B4:K4"/>
    <mergeCell ref="A33:K33"/>
    <mergeCell ref="A35:K35"/>
    <mergeCell ref="A15:K15"/>
    <mergeCell ref="A19:K19"/>
    <mergeCell ref="A21:K21"/>
    <mergeCell ref="A23:K23"/>
    <mergeCell ref="A25:K25"/>
    <mergeCell ref="A27:K27"/>
    <mergeCell ref="A31:K31"/>
    <mergeCell ref="A13:K13"/>
    <mergeCell ref="A17:K17"/>
    <mergeCell ref="A29:K29"/>
    <mergeCell ref="A397:G397"/>
    <mergeCell ref="E396:G396"/>
    <mergeCell ref="A338:G338"/>
    <mergeCell ref="A341:G341"/>
    <mergeCell ref="A344:G344"/>
    <mergeCell ref="F339:G339"/>
    <mergeCell ref="F342:G342"/>
    <mergeCell ref="A396:B396"/>
    <mergeCell ref="C396:D396"/>
    <mergeCell ref="A354:F354"/>
    <mergeCell ref="A358:F358"/>
    <mergeCell ref="A378:F378"/>
    <mergeCell ref="A380:F380"/>
    <mergeCell ref="A382:F382"/>
    <mergeCell ref="A384:F384"/>
    <mergeCell ref="A342:B342"/>
    <mergeCell ref="A386:F386"/>
    <mergeCell ref="A388:F388"/>
    <mergeCell ref="A390:F390"/>
    <mergeCell ref="A392:F392"/>
    <mergeCell ref="A393:D393"/>
    <mergeCell ref="A343:D343"/>
    <mergeCell ref="F343:G343"/>
    <mergeCell ref="A346:D346"/>
    <mergeCell ref="A399:F399"/>
    <mergeCell ref="A400:F400"/>
    <mergeCell ref="A401:F401"/>
    <mergeCell ref="D407:E407"/>
    <mergeCell ref="C408:D408"/>
    <mergeCell ref="A402:D402"/>
    <mergeCell ref="A404:B404"/>
    <mergeCell ref="C404:G404"/>
    <mergeCell ref="A405:G405"/>
    <mergeCell ref="A406:G406"/>
    <mergeCell ref="A437:B437"/>
    <mergeCell ref="C437:D437"/>
    <mergeCell ref="A432:D432"/>
    <mergeCell ref="A434:B434"/>
    <mergeCell ref="C434:D434"/>
    <mergeCell ref="A435:B435"/>
    <mergeCell ref="C435:D435"/>
    <mergeCell ref="A436:B436"/>
    <mergeCell ref="C436:D436"/>
    <mergeCell ref="A433:B433"/>
    <mergeCell ref="C433:D433"/>
    <mergeCell ref="B1:K1"/>
    <mergeCell ref="A219:G219"/>
    <mergeCell ref="F7:G7"/>
    <mergeCell ref="D10:K10"/>
    <mergeCell ref="C9:G9"/>
    <mergeCell ref="C95:G95"/>
    <mergeCell ref="C96:G96"/>
    <mergeCell ref="A225:B225"/>
    <mergeCell ref="A246:C246"/>
    <mergeCell ref="A199:B199"/>
    <mergeCell ref="A222:B222"/>
    <mergeCell ref="A243:E243"/>
    <mergeCell ref="A240:G240"/>
    <mergeCell ref="A2:K2"/>
    <mergeCell ref="A3:K3"/>
    <mergeCell ref="A10:C10"/>
    <mergeCell ref="A95:B95"/>
    <mergeCell ref="B6:K6"/>
    <mergeCell ref="A9:B9"/>
    <mergeCell ref="H9:K9"/>
    <mergeCell ref="A7:A8"/>
    <mergeCell ref="D7:E7"/>
    <mergeCell ref="D8:E8"/>
    <mergeCell ref="F8:G8"/>
    <mergeCell ref="C438:D438"/>
    <mergeCell ref="C442:D442"/>
    <mergeCell ref="A227:B227"/>
    <mergeCell ref="A226:G226"/>
    <mergeCell ref="A228:G228"/>
    <mergeCell ref="A131:G131"/>
    <mergeCell ref="A133:G133"/>
    <mergeCell ref="A137:G137"/>
    <mergeCell ref="A135:G135"/>
    <mergeCell ref="A177:G177"/>
    <mergeCell ref="A139:G139"/>
    <mergeCell ref="A224:B224"/>
    <mergeCell ref="F314:G314"/>
    <mergeCell ref="F315:G315"/>
    <mergeCell ref="A303:B303"/>
    <mergeCell ref="A305:B305"/>
    <mergeCell ref="A307:B307"/>
    <mergeCell ref="A318:B318"/>
    <mergeCell ref="A304:G304"/>
    <mergeCell ref="A306:G306"/>
    <mergeCell ref="A308:G308"/>
    <mergeCell ref="A242:G242"/>
    <mergeCell ref="A248:B248"/>
    <mergeCell ref="A249:B249"/>
    <mergeCell ref="A252:G252"/>
    <mergeCell ref="F327:G327"/>
    <mergeCell ref="F330:G330"/>
    <mergeCell ref="F333:G333"/>
    <mergeCell ref="A123:G123"/>
    <mergeCell ref="A96:B96"/>
    <mergeCell ref="A180:B180"/>
    <mergeCell ref="A198:B198"/>
    <mergeCell ref="A99:G99"/>
    <mergeCell ref="A101:G101"/>
    <mergeCell ref="A103:G103"/>
    <mergeCell ref="A105:G105"/>
    <mergeCell ref="A107:G107"/>
    <mergeCell ref="C178:E178"/>
    <mergeCell ref="A109:G109"/>
    <mergeCell ref="A125:G125"/>
    <mergeCell ref="A127:G127"/>
    <mergeCell ref="A129:G129"/>
    <mergeCell ref="A111:G111"/>
    <mergeCell ref="A113:G113"/>
    <mergeCell ref="A115:G115"/>
    <mergeCell ref="A117:G117"/>
    <mergeCell ref="A119:G119"/>
    <mergeCell ref="A121:G121"/>
    <mergeCell ref="A37:K37"/>
    <mergeCell ref="A39:K39"/>
    <mergeCell ref="A41:K41"/>
    <mergeCell ref="A43:K43"/>
    <mergeCell ref="A45:K45"/>
    <mergeCell ref="A233:B233"/>
    <mergeCell ref="A47:K47"/>
    <mergeCell ref="A49:K49"/>
    <mergeCell ref="A51:K51"/>
    <mergeCell ref="A91:K91"/>
    <mergeCell ref="E92:I92"/>
    <mergeCell ref="C198:I198"/>
    <mergeCell ref="C199:I199"/>
    <mergeCell ref="C223:G223"/>
    <mergeCell ref="A223:B223"/>
    <mergeCell ref="A92:D92"/>
    <mergeCell ref="A230:G230"/>
    <mergeCell ref="A232:G232"/>
    <mergeCell ref="A175:G175"/>
    <mergeCell ref="A173:G173"/>
    <mergeCell ref="A157:G157"/>
    <mergeCell ref="A159:G159"/>
    <mergeCell ref="A202:I202"/>
    <mergeCell ref="A71:K71"/>
    <mergeCell ref="B450:C450"/>
    <mergeCell ref="B448:C448"/>
    <mergeCell ref="C247:G247"/>
    <mergeCell ref="A247:B247"/>
    <mergeCell ref="C313:G313"/>
    <mergeCell ref="A313:B313"/>
    <mergeCell ref="D312:G312"/>
    <mergeCell ref="A317:G317"/>
    <mergeCell ref="A320:G320"/>
    <mergeCell ref="F318:G318"/>
    <mergeCell ref="F321:G321"/>
    <mergeCell ref="D309:E309"/>
    <mergeCell ref="A324:B324"/>
    <mergeCell ref="A327:B327"/>
    <mergeCell ref="A330:B330"/>
    <mergeCell ref="A333:B333"/>
    <mergeCell ref="A336:B336"/>
    <mergeCell ref="A339:B339"/>
    <mergeCell ref="A326:G326"/>
    <mergeCell ref="A254:G254"/>
    <mergeCell ref="A256:G256"/>
    <mergeCell ref="A258:G258"/>
    <mergeCell ref="A260:G260"/>
    <mergeCell ref="A262:G262"/>
    <mergeCell ref="A264:G264"/>
    <mergeCell ref="A266:G266"/>
    <mergeCell ref="A268:G268"/>
    <mergeCell ref="A253:B253"/>
    <mergeCell ref="A255:B255"/>
    <mergeCell ref="A279:B279"/>
    <mergeCell ref="A277:B277"/>
    <mergeCell ref="A275:B275"/>
    <mergeCell ref="A273:B273"/>
    <mergeCell ref="A271:B271"/>
    <mergeCell ref="A270:G270"/>
    <mergeCell ref="A272:G272"/>
    <mergeCell ref="A274:G274"/>
    <mergeCell ref="A276:G276"/>
    <mergeCell ref="A278:G278"/>
    <mergeCell ref="A73:K73"/>
    <mergeCell ref="A75:K75"/>
    <mergeCell ref="A77:K77"/>
    <mergeCell ref="A79:K79"/>
    <mergeCell ref="A81:K81"/>
    <mergeCell ref="A83:K83"/>
    <mergeCell ref="A85:K85"/>
    <mergeCell ref="A87:K87"/>
    <mergeCell ref="A53:K53"/>
    <mergeCell ref="A55:K55"/>
    <mergeCell ref="A57:K57"/>
    <mergeCell ref="A59:K59"/>
    <mergeCell ref="A61:K61"/>
    <mergeCell ref="A63:K63"/>
    <mergeCell ref="A65:K65"/>
    <mergeCell ref="A67:K67"/>
    <mergeCell ref="A69:K69"/>
    <mergeCell ref="A309:C309"/>
    <mergeCell ref="A328:D328"/>
    <mergeCell ref="F328:G328"/>
    <mergeCell ref="A331:D331"/>
    <mergeCell ref="F331:G331"/>
    <mergeCell ref="A89:K89"/>
    <mergeCell ref="A141:G141"/>
    <mergeCell ref="A143:G143"/>
    <mergeCell ref="A145:G145"/>
    <mergeCell ref="A147:G147"/>
    <mergeCell ref="A149:G149"/>
    <mergeCell ref="A151:G151"/>
    <mergeCell ref="A153:G153"/>
    <mergeCell ref="A155:G155"/>
    <mergeCell ref="A291:B291"/>
    <mergeCell ref="A289:B289"/>
    <mergeCell ref="A287:B287"/>
    <mergeCell ref="A285:B285"/>
    <mergeCell ref="A283:B283"/>
    <mergeCell ref="A281:B281"/>
    <mergeCell ref="A288:G288"/>
    <mergeCell ref="A316:D316"/>
    <mergeCell ref="F316:G316"/>
    <mergeCell ref="A319:D319"/>
    <mergeCell ref="A376:F376"/>
    <mergeCell ref="A370:F370"/>
    <mergeCell ref="A374:F374"/>
    <mergeCell ref="A368:F368"/>
    <mergeCell ref="A356:F356"/>
    <mergeCell ref="A362:F362"/>
    <mergeCell ref="A364:F364"/>
    <mergeCell ref="A366:F366"/>
    <mergeCell ref="A360:F360"/>
    <mergeCell ref="A372:F372"/>
    <mergeCell ref="A340:D340"/>
    <mergeCell ref="F340:G340"/>
    <mergeCell ref="A322:D322"/>
    <mergeCell ref="F322:G322"/>
    <mergeCell ref="A325:D325"/>
    <mergeCell ref="F325:G325"/>
    <mergeCell ref="A161:G161"/>
    <mergeCell ref="A163:G163"/>
    <mergeCell ref="A165:G165"/>
    <mergeCell ref="A167:G167"/>
    <mergeCell ref="A169:G169"/>
    <mergeCell ref="A171:G171"/>
    <mergeCell ref="A290:G290"/>
    <mergeCell ref="A269:B269"/>
    <mergeCell ref="A267:B267"/>
    <mergeCell ref="A265:B265"/>
    <mergeCell ref="A263:B263"/>
    <mergeCell ref="A261:B261"/>
    <mergeCell ref="A259:B259"/>
    <mergeCell ref="A257:B257"/>
    <mergeCell ref="A280:G280"/>
    <mergeCell ref="A282:G282"/>
    <mergeCell ref="A284:G284"/>
    <mergeCell ref="A286:G286"/>
    <mergeCell ref="F319:G319"/>
    <mergeCell ref="A329:G329"/>
    <mergeCell ref="A332:G332"/>
    <mergeCell ref="A334:D334"/>
    <mergeCell ref="F334:G334"/>
    <mergeCell ref="A337:D337"/>
    <mergeCell ref="F337:G337"/>
    <mergeCell ref="A335:G335"/>
    <mergeCell ref="F324:G324"/>
    <mergeCell ref="A323:G323"/>
    <mergeCell ref="A412:D412"/>
    <mergeCell ref="C414:D414"/>
    <mergeCell ref="C415:D415"/>
    <mergeCell ref="C416:D416"/>
    <mergeCell ref="C417:D417"/>
    <mergeCell ref="C418:D418"/>
    <mergeCell ref="C419:D419"/>
    <mergeCell ref="C422:D422"/>
    <mergeCell ref="C429:D429"/>
    <mergeCell ref="C424:D424"/>
    <mergeCell ref="C425:D425"/>
    <mergeCell ref="C426:D426"/>
    <mergeCell ref="C428:D428"/>
    <mergeCell ref="A420:B420"/>
    <mergeCell ref="C420:D420"/>
    <mergeCell ref="C431:D431"/>
    <mergeCell ref="A413:B413"/>
    <mergeCell ref="C413:D413"/>
    <mergeCell ref="A414:B414"/>
    <mergeCell ref="A415:B415"/>
    <mergeCell ref="A416:B416"/>
    <mergeCell ref="A417:B417"/>
    <mergeCell ref="A418:B418"/>
    <mergeCell ref="A419:B419"/>
    <mergeCell ref="A422:B422"/>
    <mergeCell ref="A429:B429"/>
    <mergeCell ref="A431:B431"/>
    <mergeCell ref="C421:D421"/>
    <mergeCell ref="A421:B421"/>
    <mergeCell ref="A427:B427"/>
    <mergeCell ref="C423:D423"/>
    <mergeCell ref="C427:D427"/>
    <mergeCell ref="A423:B423"/>
    <mergeCell ref="A424:B424"/>
    <mergeCell ref="A425:B425"/>
    <mergeCell ref="A426:B426"/>
    <mergeCell ref="A428:B428"/>
    <mergeCell ref="A430:B430"/>
    <mergeCell ref="C430:D430"/>
  </mergeCells>
  <dataValidations count="19">
    <dataValidation type="list" showInputMessage="1" showErrorMessage="1" sqref="B451" xr:uid="{C70F9686-BD41-4AFC-8C5C-A1CB2DB2711F}">
      <formula1>"Choose...,1,2,3,4,5,6,7,8,9,10"</formula1>
    </dataValidation>
    <dataValidation type="list" showInputMessage="1" showErrorMessage="1" sqref="E402" xr:uid="{B903C931-EDB1-4B94-A575-9EBBF4DA4785}">
      <formula1>"Choose...,Additive (Non-Profit),Deductive (For-Profit)"</formula1>
    </dataValidation>
    <dataValidation type="list" showInputMessage="1" showErrorMessage="1" sqref="F8:G8" xr:uid="{71322BA9-C29F-4230-8E15-FED7A4425436}">
      <formula1>"Choose...,1,2,3,4,5"</formula1>
    </dataValidation>
    <dataValidation type="list" allowBlank="1" showInputMessage="1" showErrorMessage="1" sqref="C14 C16 C18 C22 C24 C28 C30 C32 C34 C36 C38 C40 C42 C44 C46 C48 C52 C50 C56 C20 C26 C54 C58 C60 C62 C64 C66 C68 C70 C72 C74 C76 C78 C80 C82 C84 C86 C88 C90 C12" xr:uid="{580C5AD4-AC43-4496-938C-58B17CA0FCF5}">
      <formula1>"Choose...,Yes,No,Yes In-Kind,No In-Kind"</formula1>
    </dataValidation>
    <dataValidation type="list" showInputMessage="1" showErrorMessage="1" sqref="B450 B448" xr:uid="{959AC2EE-EAEC-400B-97B0-37EF81A61A4D}">
      <formula1>"Choose…,Yes,No"</formula1>
    </dataValidation>
    <dataValidation type="list" showInputMessage="1" showErrorMessage="1" sqref="D201 D203 D205 D207 D209 D211 D215 D217 D213" xr:uid="{422DF551-42FD-49EB-8AC6-7307AA2EF08A}">
      <formula1>"Choose…,Day,Night,Round Trip,Mile"</formula1>
    </dataValidation>
    <dataValidation type="list" allowBlank="1" showInputMessage="1" showErrorMessage="1" sqref="A406" xr:uid="{9454F8F5-D916-4EDE-874D-54DAB881D852}">
      <formula1>"Choose...,We will apply our federally approved NICRA,We will not charge Indirect Cost to the award,We elect to charge the de minimis rate of 15% (Federal) to the award,We elect to charge the de minimis rate of 10% (Local) to the award."</formula1>
    </dataValidation>
    <dataValidation type="list" allowBlank="1" showInputMessage="1" showErrorMessage="1" sqref="C315 C318 C321 C324 C327 C330 C333 C336 C339 C342" xr:uid="{98E31373-5361-4AA8-BA33-EBC4C2F5EE3F}">
      <formula1>"Choose...,Consultant,Contract,Subaward"</formula1>
    </dataValidation>
    <dataValidation type="list" showInputMessage="1" showErrorMessage="1" sqref="D12 D16 D20 D18 D22 D24 D26 D28 D30 D32 D34 D36 D14 D38 D40 D42 D44 D46 D48 D50 D52 D54 D56 D58 D60 D62 D64 D66 D68 D70 D72 D74 D76 D78 D80 D82 D84 D86 D88 D90" xr:uid="{9E956333-EB56-4751-8860-65934261AC4F}">
      <formula1>"Choose…,Yes, No"</formula1>
    </dataValidation>
    <dataValidation type="custom" allowBlank="1" showInputMessage="1" showErrorMessage="1" sqref="E36 E34 E38 E52 E20 E12 E14 E16 E18 E88 E22 E24 E26 E28 E30 E32 E40 E42 E44 E46 E48 E50 E54 E56 E58 E60 E62 E64 E66 E68 E70 E72 E74 E76 E78 E80 E82 E84 E86 E90" xr:uid="{DAE4D40A-2FEC-45DA-8711-AD80145EF7E8}">
      <formula1>IF(D12="YES",TRUE,FALSE)</formula1>
    </dataValidation>
    <dataValidation type="custom" allowBlank="1" showInputMessage="1" showErrorMessage="1" sqref="F36 F34 F38 F52 F20 F12 F14 F16 F18 F88 F22 F24 F26 F28 F30 F32 F40 F42 F44 F46 F48 F50 F54 F56 F58 F60 F62 F64 F66 F68 F70 F72 F74 F76 F78 F80 F82 F84 F86 F90" xr:uid="{46163C62-975C-4A04-BD05-F148B0733D6D}">
      <formula1>IF(D12="YES",TRUE,FALSE)</formula1>
    </dataValidation>
    <dataValidation type="custom" allowBlank="1" showInputMessage="1" showErrorMessage="1" sqref="K38 K36 K40 K12 K22 K14 K16 K18 K20 K50 K24 K26 K28 K30 K32 K34 K42 K44 K48 K52 K46 K54 K56 K58 K60 K62 K64 K68 K66 K70 K72 K74 K76 K78 K80 K82 K84 K86 K88 K90" xr:uid="{D1939904-3368-4F14-882F-62FBDA8683D5}">
      <formula1>IF(OR(D12="YES",D12="NO"),FALSE)</formula1>
    </dataValidation>
    <dataValidation type="custom" allowBlank="1" showInputMessage="1" showErrorMessage="1" sqref="G36 G20 G48 G46 G44 G42 G40 G32 G30 G28 G26 G24 G22 G88 G18 G16 G14 G90 G34 G52 G38 G50 G54 G56 G58 G60 G62 G64 G66 G68 G70 G72 G74 G76 G78 G80 G82 G84 G86 G12" xr:uid="{16E2CEB3-5ABD-4FB8-A644-FF87517F00F0}">
      <formula1>IF(D12="NO",TRUE,FALSE)</formula1>
    </dataValidation>
    <dataValidation showInputMessage="1" showErrorMessage="1" sqref="F402" xr:uid="{2BC160E5-C7AC-40B9-830E-C9AB67B7A886}"/>
    <dataValidation type="list" allowBlank="1" showInputMessage="1" showErrorMessage="1" sqref="C295 C249 C307 C293 C297 C299 C301 C303 C305 C251 C289 C253 C255 C257 C259 C261 C263 C265 C267 C269 C271 C273 C275 C277 C279 C281 C283 C285 C287 C291" xr:uid="{A36BC029-0D49-4DF1-8440-1606AE528674}">
      <formula1>"Choose...,Batch,Box,Carton,Case,Day,Dozen,Each,Gallon,Hour,Minute,Month,Pack,Pallet,Piece,Pound,Sleeve,Square Feet,Week,Yard,Year"</formula1>
    </dataValidation>
    <dataValidation type="list" showInputMessage="1" showErrorMessage="1" sqref="D8:E8" xr:uid="{9757AB7F-F661-47AB-96DC-2BCEF2179263}">
      <formula1>"Choose...,Original, Modification, Continuation"</formula1>
    </dataValidation>
    <dataValidation type="list" showInputMessage="1" showErrorMessage="1" sqref="C201 C203 C205 C207 C209 C211 C213 C215 C217" xr:uid="{658F45B1-7100-4033-BC9E-01DD8D653A52}">
      <formula1>"Choose...,Hotel Lodging,Per Diem (Meal), Per Diem (Incidental Expense),Airfare,Train/Bus,Local Travel (POV Mileage),Car Rental,Rideshare,Parking,Tolls,Taxi,Baggage Fees,Other(No Registration Fees)"</formula1>
    </dataValidation>
    <dataValidation showDropDown="1" showInputMessage="1" showErrorMessage="1" sqref="A368:F368 A392:F392 A378:F378 A380:F380 A382:F382 A384:F384 A386:F386 A388:F388 A390:F390 A376:F376 A374:F374 A360:F360 A356:F356 A354:F354 A366:F366 A362:F362 A364:F364 A358:F358 A370:F370 A372:F372" xr:uid="{8B000114-139E-42C2-BB5F-FF116198256D}"/>
    <dataValidation type="list" showInputMessage="1" showErrorMessage="1" sqref="A182:A193" xr:uid="{EB2F25BF-3D53-4EC8-B0FD-ADB06A9038B3}">
      <formula1>"Choose...,FICA,Life and Disability Insurance,Health Insurance, Medicare,Retirement,Paid Time Off/Vacation,Educational Assistance,Employee Discounts,Employee Assistance Programs,Unemployment Insurance,Social Security, Other"</formula1>
    </dataValidation>
  </dataValidations>
  <hyperlinks>
    <hyperlink ref="C9" r:id="rId1" location="p-200.430(a)(3)" display="https://www.ecfr.gov/current/title-2/subtitle-A/chapter-II/part-200#p-200.430(a)(3)" xr:uid="{FDA8F2C0-0D27-45FB-85B8-E9E5496B3FC1}"/>
    <hyperlink ref="C9:D9" r:id="rId2" location="p-200.430(a)(3)" display="2 CFR §200.430(b) Compensation - Personal Services" xr:uid="{2E6BB874-1559-43A2-8E24-857C7FB7E0EC}"/>
    <hyperlink ref="C9:D9" r:id="rId3" location="p-200.430(a)(3)" display="2 CFR §200.430(b)" xr:uid="{AED091EB-AA86-4526-9284-4F903EEBEC9B}"/>
    <hyperlink ref="C95" r:id="rId4" display="https://www.ecfr.gov/current/title-2/section-200.431" xr:uid="{90C32DD7-8324-43FE-84EA-5B747C55C828}"/>
    <hyperlink ref="C95:D95" r:id="rId5" display="2 CFR §200.431" xr:uid="{5607CCA6-A860-4E2E-98A2-77EB3BD3AB80}"/>
    <hyperlink ref="C222" r:id="rId6" display="https://www.ecfr.gov/current/title-2/section-200.439" xr:uid="{F56332E7-B1B5-4147-9018-0B1087C59B75}"/>
    <hyperlink ref="C222:D222" r:id="rId7" display="2 CFR §200.439" xr:uid="{B1BF87E3-33F7-4596-B372-3E5C46A22E61}"/>
    <hyperlink ref="D246" r:id="rId8" display="https://www.ecfr.gov/current/title-2/section-200.453" xr:uid="{2608EAD8-7E94-4F7C-9768-F4ACBAF012C0}"/>
    <hyperlink ref="D246" r:id="rId9" xr:uid="{AFF73E75-AB65-424A-B3E5-8351FC5A848C}"/>
    <hyperlink ref="D312" r:id="rId10" display="https://www.ecfr.gov/current/title-2/section-200.331" xr:uid="{04C669F3-A613-4BC7-9172-A5A50363D793}"/>
    <hyperlink ref="D312" r:id="rId11" xr:uid="{F4122292-EA8C-417D-B49E-CEE8A2D2A582}"/>
    <hyperlink ref="C350" r:id="rId12" display="https://www.ecfr.gov/current/title-2/section-200.405" xr:uid="{A7E34A7F-7F66-4DF9-BAAE-2B9EDE368A08}"/>
    <hyperlink ref="C350:D350" r:id="rId13" display="2 CFR §200.405" xr:uid="{B09B70B0-0A35-4080-870C-4A723A483C5D}"/>
    <hyperlink ref="C396" r:id="rId14" display="https://www.ecfr.gov/current/title-2/section-200.307" xr:uid="{840BEFE3-B7BE-4642-AD60-B81A138E27B4}"/>
    <hyperlink ref="C396:D396" r:id="rId15" display="2 CFR §200.307" xr:uid="{D9E9AC14-0C20-4B0F-913A-E4F7B4DAD2F6}"/>
    <hyperlink ref="F396" r:id="rId16" display="2 CFR §1201.80" xr:uid="{41E38792-E07A-413F-A5CD-D7F4D7DF84F2}"/>
    <hyperlink ref="C404" r:id="rId17" display="https://www.ecfr.gov/current/title-2/section-200.414" xr:uid="{7293BF19-409A-4B92-B0BF-5F739D1D545A}"/>
    <hyperlink ref="C404:D404" r:id="rId18" display="2 CFR §200.414" xr:uid="{1F3A7A70-9120-43F6-BCC8-EACDF0E920AC}"/>
    <hyperlink ref="H9" r:id="rId19" display="https://www.ecfr.gov/current/title-45/part-75/subpart-E" xr:uid="{BF403327-809A-4FE3-937F-5EFEC545833E}"/>
    <hyperlink ref="H9:K9" r:id="rId20" display="2 CFR §200.400" xr:uid="{36153905-2DAC-4046-A001-3EF197DCB8B6}"/>
    <hyperlink ref="C198" r:id="rId21" display="https://www.ecfr.gov/current/title-2/section-200.475" xr:uid="{C0772C5B-7D62-4B43-B5F7-4184B9165813}"/>
    <hyperlink ref="C198:D198" r:id="rId22" display=" 2 CFR §200.475" xr:uid="{4A8BD242-5C8A-44AB-BF25-156C545430A2}"/>
    <hyperlink ref="E396" r:id="rId23" display="https://www.ecfr.gov/current/title-2/section-1201.80" xr:uid="{7067C443-CEC9-4BE2-8B88-4D4DF6179170}"/>
  </hyperlinks>
  <pageMargins left="0.7" right="0.7" top="0.75" bottom="0.75" header="0.3" footer="0.3"/>
  <pageSetup scale="38" fitToHeight="0" orientation="portrait" r:id="rId24"/>
  <legacyDrawing r:id="rId25"/>
  <extLst>
    <ext xmlns:x14="http://schemas.microsoft.com/office/spreadsheetml/2009/9/main" uri="{CCE6A557-97BC-4b89-ADB6-D9C93CAAB3DF}">
      <x14:dataValidations xmlns:xm="http://schemas.microsoft.com/office/excel/2006/main" count="1">
        <x14:dataValidation type="list" showInputMessage="1" showErrorMessage="1" xr:uid="{C8D4E2E4-2032-444C-83E3-AC5E6BCB7CD5}">
          <x14:formula1>
            <xm:f>Sheet1!$A$2:$A$11</xm:f>
          </x14:formula1>
          <xm:sqref>A353 A357 A377 A379 A381 A383 A385 A387 A389 A391 A375 A369 A373 A367 A355 A361 A363 A365 A359 A371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4106-627D-4BC3-BEA6-E9C665CBB942}">
  <dimension ref="A2:A9"/>
  <sheetViews>
    <sheetView workbookViewId="0">
      <selection activeCell="A6" sqref="A6"/>
    </sheetView>
  </sheetViews>
  <sheetFormatPr defaultRowHeight="14.5" x14ac:dyDescent="0.35"/>
  <cols>
    <col min="1" max="1" width="36.81640625" bestFit="1" customWidth="1"/>
  </cols>
  <sheetData>
    <row r="2" spans="1:1" x14ac:dyDescent="0.35">
      <c r="A2" t="s">
        <v>17</v>
      </c>
    </row>
    <row r="3" spans="1:1" x14ac:dyDescent="0.35">
      <c r="A3" t="s">
        <v>139</v>
      </c>
    </row>
    <row r="4" spans="1:1" x14ac:dyDescent="0.35">
      <c r="A4" s="106" t="s">
        <v>128</v>
      </c>
    </row>
    <row r="5" spans="1:1" x14ac:dyDescent="0.35">
      <c r="A5" t="s">
        <v>140</v>
      </c>
    </row>
    <row r="6" spans="1:1" x14ac:dyDescent="0.35">
      <c r="A6" s="106" t="s">
        <v>137</v>
      </c>
    </row>
    <row r="7" spans="1:1" x14ac:dyDescent="0.35">
      <c r="A7" t="s">
        <v>141</v>
      </c>
    </row>
    <row r="8" spans="1:1" x14ac:dyDescent="0.35">
      <c r="A8" s="106" t="s">
        <v>138</v>
      </c>
    </row>
    <row r="9" spans="1:1" x14ac:dyDescent="0.35">
      <c r="A9"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B64F-69E4-48F1-B4D4-CCDD3EECA62E}">
  <sheetPr>
    <pageSetUpPr fitToPage="1"/>
  </sheetPr>
  <dimension ref="A1:H45"/>
  <sheetViews>
    <sheetView zoomScaleNormal="100" workbookViewId="0">
      <selection activeCell="A45" sqref="A45:F45"/>
    </sheetView>
  </sheetViews>
  <sheetFormatPr defaultRowHeight="14.5" x14ac:dyDescent="0.35"/>
  <cols>
    <col min="1" max="1" width="13" customWidth="1"/>
    <col min="2" max="2" width="24.81640625" customWidth="1"/>
    <col min="3" max="3" width="2" customWidth="1"/>
    <col min="4" max="4" width="35.453125" customWidth="1"/>
    <col min="5" max="5" width="24.26953125" customWidth="1"/>
    <col min="6" max="6" width="19" customWidth="1"/>
    <col min="8" max="8" width="11.81640625" bestFit="1" customWidth="1"/>
  </cols>
  <sheetData>
    <row r="1" spans="1:6" ht="63.65" customHeight="1" x14ac:dyDescent="0.35">
      <c r="A1" s="119"/>
      <c r="B1" s="120" t="e" vm="1">
        <v>#VALUE!</v>
      </c>
      <c r="C1" s="562" t="s">
        <v>147</v>
      </c>
      <c r="D1" s="563"/>
      <c r="E1" s="563"/>
      <c r="F1" s="564"/>
    </row>
    <row r="2" spans="1:6" ht="17.5" customHeight="1" x14ac:dyDescent="0.55000000000000004">
      <c r="A2" s="121"/>
      <c r="B2" s="568" t="s">
        <v>211</v>
      </c>
      <c r="C2" s="569"/>
      <c r="D2" s="569"/>
      <c r="E2" s="569"/>
      <c r="F2" s="570"/>
    </row>
    <row r="3" spans="1:6" ht="31.5" customHeight="1" x14ac:dyDescent="0.35">
      <c r="A3" s="121"/>
      <c r="B3" s="96" t="s">
        <v>100</v>
      </c>
      <c r="C3" s="571">
        <f>'Budget Justification'!B4</f>
        <v>0</v>
      </c>
      <c r="D3" s="572"/>
      <c r="E3" s="572"/>
      <c r="F3" s="573"/>
    </row>
    <row r="4" spans="1:6" ht="31.5" customHeight="1" x14ac:dyDescent="0.35">
      <c r="A4" s="121"/>
      <c r="B4" s="97" t="s">
        <v>101</v>
      </c>
      <c r="C4" s="574">
        <f>'Budget Justification'!B5</f>
        <v>0</v>
      </c>
      <c r="D4" s="574"/>
      <c r="E4" s="574"/>
      <c r="F4" s="575"/>
    </row>
    <row r="5" spans="1:6" ht="31.5" customHeight="1" x14ac:dyDescent="0.35">
      <c r="A5" s="121"/>
      <c r="B5" s="97" t="s">
        <v>102</v>
      </c>
      <c r="C5" s="574">
        <f>'Budget Justification'!B6</f>
        <v>0</v>
      </c>
      <c r="D5" s="574"/>
      <c r="E5" s="574"/>
      <c r="F5" s="575"/>
    </row>
    <row r="6" spans="1:6" ht="31.5" customHeight="1" x14ac:dyDescent="0.35">
      <c r="A6" s="121"/>
      <c r="B6" s="576" t="s">
        <v>136</v>
      </c>
      <c r="C6" s="577"/>
      <c r="D6" s="577"/>
      <c r="E6" s="577"/>
      <c r="F6" s="578"/>
    </row>
    <row r="7" spans="1:6" ht="31.5" customHeight="1" x14ac:dyDescent="0.35">
      <c r="A7" s="139" t="s">
        <v>156</v>
      </c>
      <c r="B7" s="565" t="s">
        <v>209</v>
      </c>
      <c r="C7" s="566"/>
      <c r="D7" s="566"/>
      <c r="E7" s="566"/>
      <c r="F7" s="567"/>
    </row>
    <row r="8" spans="1:6" ht="31.5" customHeight="1" x14ac:dyDescent="0.35">
      <c r="A8" s="121"/>
      <c r="B8" s="558" t="s">
        <v>103</v>
      </c>
      <c r="C8" s="559"/>
      <c r="D8" s="560"/>
      <c r="E8" s="559" t="s">
        <v>104</v>
      </c>
      <c r="F8" s="561"/>
    </row>
    <row r="9" spans="1:6" ht="31.5" customHeight="1" x14ac:dyDescent="0.35">
      <c r="A9" s="121"/>
      <c r="B9" s="555" t="s">
        <v>151</v>
      </c>
      <c r="C9" s="540"/>
      <c r="D9" s="541"/>
      <c r="E9" s="542">
        <f>'Budget Justification'!J92</f>
        <v>0</v>
      </c>
      <c r="F9" s="543"/>
    </row>
    <row r="10" spans="1:6" ht="31.5" customHeight="1" x14ac:dyDescent="0.35">
      <c r="A10" s="121"/>
      <c r="B10" s="555" t="s">
        <v>105</v>
      </c>
      <c r="C10" s="540"/>
      <c r="D10" s="541"/>
      <c r="E10" s="542">
        <f>'Budget Justification'!F178</f>
        <v>0</v>
      </c>
      <c r="F10" s="543"/>
    </row>
    <row r="11" spans="1:6" ht="31.5" customHeight="1" x14ac:dyDescent="0.35">
      <c r="A11" s="121"/>
      <c r="B11" s="555" t="s">
        <v>106</v>
      </c>
      <c r="C11" s="540"/>
      <c r="D11" s="541"/>
      <c r="E11" s="542">
        <f>'Budget Justification'!H219</f>
        <v>0</v>
      </c>
      <c r="F11" s="543"/>
    </row>
    <row r="12" spans="1:6" ht="31.5" customHeight="1" x14ac:dyDescent="0.35">
      <c r="A12" s="121"/>
      <c r="B12" s="539" t="s">
        <v>126</v>
      </c>
      <c r="C12" s="556"/>
      <c r="D12" s="557"/>
      <c r="E12" s="542">
        <f>'Budget Justification'!F243</f>
        <v>0</v>
      </c>
      <c r="F12" s="543"/>
    </row>
    <row r="13" spans="1:6" ht="31.5" customHeight="1" x14ac:dyDescent="0.35">
      <c r="A13" s="121"/>
      <c r="B13" s="555" t="s">
        <v>107</v>
      </c>
      <c r="C13" s="540"/>
      <c r="D13" s="541"/>
      <c r="E13" s="542">
        <f>'Budget Justification'!F309</f>
        <v>0</v>
      </c>
      <c r="F13" s="543"/>
    </row>
    <row r="14" spans="1:6" ht="31.5" customHeight="1" x14ac:dyDescent="0.35">
      <c r="A14" s="121"/>
      <c r="B14" s="555" t="s">
        <v>108</v>
      </c>
      <c r="C14" s="540"/>
      <c r="D14" s="541"/>
      <c r="E14" s="542">
        <f>'Budget Justification'!F345</f>
        <v>0</v>
      </c>
      <c r="F14" s="543"/>
    </row>
    <row r="15" spans="1:6" ht="31.5" customHeight="1" x14ac:dyDescent="0.35">
      <c r="A15" s="121"/>
      <c r="B15" s="539" t="s">
        <v>185</v>
      </c>
      <c r="C15" s="540"/>
      <c r="D15" s="541"/>
      <c r="E15" s="542">
        <f>'Budget Justification'!E393</f>
        <v>0</v>
      </c>
      <c r="F15" s="543"/>
    </row>
    <row r="16" spans="1:6" ht="31.5" customHeight="1" x14ac:dyDescent="0.35">
      <c r="A16" s="121"/>
      <c r="B16" s="544" t="s">
        <v>109</v>
      </c>
      <c r="C16" s="545"/>
      <c r="D16" s="546"/>
      <c r="E16" s="547">
        <f>SUM(E9:F15)</f>
        <v>0</v>
      </c>
      <c r="F16" s="548"/>
    </row>
    <row r="17" spans="1:6" ht="31.5" customHeight="1" x14ac:dyDescent="0.35">
      <c r="A17" s="139" t="s">
        <v>157</v>
      </c>
      <c r="B17" s="549" t="s">
        <v>110</v>
      </c>
      <c r="C17" s="549"/>
      <c r="D17" s="549"/>
      <c r="E17" s="549"/>
      <c r="F17" s="550"/>
    </row>
    <row r="18" spans="1:6" ht="11.25" customHeight="1" x14ac:dyDescent="0.35">
      <c r="A18" s="122"/>
      <c r="B18" s="84" t="s">
        <v>111</v>
      </c>
      <c r="C18" s="85" t="s">
        <v>111</v>
      </c>
      <c r="D18" s="85" t="s">
        <v>111</v>
      </c>
      <c r="E18" s="85" t="s">
        <v>111</v>
      </c>
      <c r="F18" s="123" t="s">
        <v>111</v>
      </c>
    </row>
    <row r="19" spans="1:6" ht="31.5" customHeight="1" x14ac:dyDescent="0.35">
      <c r="A19" s="121"/>
      <c r="B19" s="551" t="s">
        <v>112</v>
      </c>
      <c r="C19" s="552"/>
      <c r="D19" s="552"/>
      <c r="E19" s="552"/>
      <c r="F19" s="553"/>
    </row>
    <row r="20" spans="1:6" ht="31.5" customHeight="1" x14ac:dyDescent="0.35">
      <c r="A20" s="121"/>
      <c r="B20" s="551" t="s">
        <v>113</v>
      </c>
      <c r="C20" s="552"/>
      <c r="D20" s="552"/>
      <c r="E20" s="552"/>
      <c r="F20" s="553"/>
    </row>
    <row r="21" spans="1:6" ht="31.5" customHeight="1" x14ac:dyDescent="0.35">
      <c r="A21" s="121"/>
      <c r="B21" s="99" t="s">
        <v>111</v>
      </c>
      <c r="C21" s="554" t="s">
        <v>114</v>
      </c>
      <c r="D21" s="518"/>
      <c r="E21" s="100" t="s">
        <v>115</v>
      </c>
      <c r="F21" s="158" t="s">
        <v>178</v>
      </c>
    </row>
    <row r="22" spans="1:6" ht="31.5" customHeight="1" x14ac:dyDescent="0.35">
      <c r="A22" s="121"/>
      <c r="B22" s="98" t="s">
        <v>116</v>
      </c>
      <c r="C22" s="519">
        <f>'Budget Justification'!A315</f>
        <v>0</v>
      </c>
      <c r="D22" s="520"/>
      <c r="E22" s="216">
        <f>'Budget Justification'!E315</f>
        <v>0</v>
      </c>
      <c r="F22" s="215">
        <f>'Budget Justification'!F316</f>
        <v>0</v>
      </c>
    </row>
    <row r="23" spans="1:6" ht="31.5" customHeight="1" x14ac:dyDescent="0.35">
      <c r="A23" s="121"/>
      <c r="B23" s="98" t="s">
        <v>117</v>
      </c>
      <c r="C23" s="519">
        <f>'Budget Justification'!A318</f>
        <v>0</v>
      </c>
      <c r="D23" s="520"/>
      <c r="E23" s="216">
        <f>'Budget Justification'!E318</f>
        <v>0</v>
      </c>
      <c r="F23" s="215">
        <f>'Budget Justification'!F319</f>
        <v>0</v>
      </c>
    </row>
    <row r="24" spans="1:6" ht="31.5" customHeight="1" x14ac:dyDescent="0.35">
      <c r="A24" s="121"/>
      <c r="B24" s="98" t="s">
        <v>118</v>
      </c>
      <c r="C24" s="519">
        <f>'Budget Justification'!A321</f>
        <v>0</v>
      </c>
      <c r="D24" s="520"/>
      <c r="E24" s="216">
        <f>'Budget Justification'!E321</f>
        <v>0</v>
      </c>
      <c r="F24" s="215">
        <f>'Budget Justification'!F322</f>
        <v>0</v>
      </c>
    </row>
    <row r="25" spans="1:6" ht="31.5" customHeight="1" x14ac:dyDescent="0.35">
      <c r="A25" s="121"/>
      <c r="B25" s="98" t="s">
        <v>119</v>
      </c>
      <c r="C25" s="519">
        <f>'Budget Justification'!A324</f>
        <v>0</v>
      </c>
      <c r="D25" s="520"/>
      <c r="E25" s="216">
        <f>'Budget Justification'!E324</f>
        <v>0</v>
      </c>
      <c r="F25" s="215">
        <f>'Budget Justification'!F325</f>
        <v>0</v>
      </c>
    </row>
    <row r="26" spans="1:6" ht="31.5" customHeight="1" x14ac:dyDescent="0.35">
      <c r="A26" s="121"/>
      <c r="B26" s="98" t="s">
        <v>120</v>
      </c>
      <c r="C26" s="519">
        <f>'Budget Justification'!A327</f>
        <v>0</v>
      </c>
      <c r="D26" s="520"/>
      <c r="E26" s="216">
        <f>'Budget Justification'!E327</f>
        <v>0</v>
      </c>
      <c r="F26" s="215">
        <f>'Budget Justification'!F328</f>
        <v>0</v>
      </c>
    </row>
    <row r="27" spans="1:6" ht="31.5" customHeight="1" x14ac:dyDescent="0.35">
      <c r="A27" s="121"/>
      <c r="B27" s="98" t="s">
        <v>121</v>
      </c>
      <c r="C27" s="519">
        <f>'Budget Justification'!A330</f>
        <v>0</v>
      </c>
      <c r="D27" s="520"/>
      <c r="E27" s="216">
        <f>'Budget Justification'!E330</f>
        <v>0</v>
      </c>
      <c r="F27" s="215">
        <f>'Budget Justification'!F331</f>
        <v>0</v>
      </c>
    </row>
    <row r="28" spans="1:6" ht="31.5" customHeight="1" x14ac:dyDescent="0.35">
      <c r="A28" s="121"/>
      <c r="B28" s="98" t="s">
        <v>122</v>
      </c>
      <c r="C28" s="519">
        <f>'Budget Justification'!A333</f>
        <v>0</v>
      </c>
      <c r="D28" s="520"/>
      <c r="E28" s="216">
        <f>'Budget Justification'!E333</f>
        <v>0</v>
      </c>
      <c r="F28" s="215">
        <f>'Budget Justification'!F334</f>
        <v>0</v>
      </c>
    </row>
    <row r="29" spans="1:6" ht="31.5" customHeight="1" x14ac:dyDescent="0.35">
      <c r="A29" s="121"/>
      <c r="B29" s="98" t="s">
        <v>123</v>
      </c>
      <c r="C29" s="519">
        <f>'Budget Justification'!A336</f>
        <v>0</v>
      </c>
      <c r="D29" s="520"/>
      <c r="E29" s="216">
        <f>'Budget Justification'!E336</f>
        <v>0</v>
      </c>
      <c r="F29" s="215">
        <f>'Budget Justification'!F337</f>
        <v>0</v>
      </c>
    </row>
    <row r="30" spans="1:6" ht="31.5" customHeight="1" x14ac:dyDescent="0.35">
      <c r="A30" s="121"/>
      <c r="B30" s="98" t="s">
        <v>124</v>
      </c>
      <c r="C30" s="519">
        <f>'Budget Justification'!A339</f>
        <v>0</v>
      </c>
      <c r="D30" s="520"/>
      <c r="E30" s="216">
        <f>'Budget Justification'!E339</f>
        <v>0</v>
      </c>
      <c r="F30" s="215">
        <f>'Budget Justification'!F340</f>
        <v>0</v>
      </c>
    </row>
    <row r="31" spans="1:6" ht="31.5" customHeight="1" thickBot="1" x14ac:dyDescent="0.4">
      <c r="A31" s="121"/>
      <c r="B31" s="248" t="s">
        <v>125</v>
      </c>
      <c r="C31" s="521">
        <f>'Budget Justification'!A342</f>
        <v>0</v>
      </c>
      <c r="D31" s="522"/>
      <c r="E31" s="249">
        <f>'Budget Justification'!E342</f>
        <v>0</v>
      </c>
      <c r="F31" s="250">
        <f>'Budget Justification'!F343</f>
        <v>0</v>
      </c>
    </row>
    <row r="32" spans="1:6" ht="31.5" customHeight="1" thickBot="1" x14ac:dyDescent="0.4">
      <c r="A32" s="121"/>
      <c r="B32" s="536" t="s">
        <v>196</v>
      </c>
      <c r="C32" s="537"/>
      <c r="D32" s="537"/>
      <c r="E32" s="538"/>
      <c r="F32" s="251">
        <f>F31+F30+F29+F28+F27+F26+F25+F24+F23+F22</f>
        <v>0</v>
      </c>
    </row>
    <row r="33" spans="1:8" ht="31.5" customHeight="1" x14ac:dyDescent="0.35">
      <c r="A33" s="121"/>
      <c r="B33" s="523" t="s">
        <v>111</v>
      </c>
      <c r="C33" s="524"/>
      <c r="D33" s="524"/>
      <c r="E33" s="524"/>
      <c r="F33" s="525"/>
    </row>
    <row r="34" spans="1:8" ht="31.5" customHeight="1" x14ac:dyDescent="0.35">
      <c r="A34" s="121"/>
      <c r="B34" s="526" t="s">
        <v>126</v>
      </c>
      <c r="C34" s="527"/>
      <c r="D34" s="528"/>
      <c r="E34" s="255">
        <f>'Budget Justification'!F243</f>
        <v>0</v>
      </c>
      <c r="F34" s="214">
        <f>E34</f>
        <v>0</v>
      </c>
    </row>
    <row r="35" spans="1:8" ht="31.5" customHeight="1" x14ac:dyDescent="0.35">
      <c r="A35" s="121"/>
      <c r="B35" s="529" t="s">
        <v>111</v>
      </c>
      <c r="C35" s="530"/>
      <c r="D35" s="530"/>
      <c r="E35" s="530"/>
      <c r="F35" s="531"/>
    </row>
    <row r="36" spans="1:8" ht="31.5" customHeight="1" x14ac:dyDescent="0.35">
      <c r="A36" s="121"/>
      <c r="B36" s="532" t="s">
        <v>127</v>
      </c>
      <c r="C36" s="533"/>
      <c r="D36" s="533"/>
      <c r="E36" s="533"/>
      <c r="F36" s="534"/>
    </row>
    <row r="37" spans="1:8" ht="31.5" customHeight="1" x14ac:dyDescent="0.35">
      <c r="A37" s="121"/>
      <c r="B37" s="101" t="s">
        <v>111</v>
      </c>
      <c r="C37" s="535" t="s">
        <v>128</v>
      </c>
      <c r="D37" s="502"/>
      <c r="E37" s="166">
        <f>SUMIFS('Budget Justification'!$E$352:$E$391,'Budget Justification'!$A$352:$A$391,MTDC!C37)</f>
        <v>0</v>
      </c>
      <c r="F37" s="213">
        <f>E37</f>
        <v>0</v>
      </c>
      <c r="H37" t="s">
        <v>18</v>
      </c>
    </row>
    <row r="38" spans="1:8" ht="31.5" customHeight="1" x14ac:dyDescent="0.35">
      <c r="A38" s="121"/>
      <c r="B38" s="101" t="s">
        <v>111</v>
      </c>
      <c r="C38" s="517" t="s">
        <v>137</v>
      </c>
      <c r="D38" s="518"/>
      <c r="E38" s="166">
        <f>SUMIFS('Budget Justification'!$E$352:$E$391,'Budget Justification'!$A$352:$A$391,MTDC!C38)</f>
        <v>0</v>
      </c>
      <c r="F38" s="213">
        <f t="shared" ref="F38:F39" si="0">E38</f>
        <v>0</v>
      </c>
    </row>
    <row r="39" spans="1:8" ht="31.5" customHeight="1" x14ac:dyDescent="0.35">
      <c r="A39" s="121"/>
      <c r="B39" s="102" t="s">
        <v>111</v>
      </c>
      <c r="C39" s="501" t="s">
        <v>138</v>
      </c>
      <c r="D39" s="502"/>
      <c r="E39" s="166">
        <f>SUMIFS('Budget Justification'!$E$352:$E$391,'Budget Justification'!$A$352:$A$391,MTDC!C39)</f>
        <v>0</v>
      </c>
      <c r="F39" s="213">
        <f t="shared" si="0"/>
        <v>0</v>
      </c>
    </row>
    <row r="40" spans="1:8" ht="31.5" customHeight="1" x14ac:dyDescent="0.35">
      <c r="A40" s="121"/>
      <c r="B40" s="503" t="s">
        <v>111</v>
      </c>
      <c r="C40" s="504"/>
      <c r="D40" s="504"/>
      <c r="E40" s="504"/>
      <c r="F40" s="505"/>
    </row>
    <row r="41" spans="1:8" ht="31.5" customHeight="1" x14ac:dyDescent="0.35">
      <c r="A41" s="140" t="s">
        <v>158</v>
      </c>
      <c r="B41" s="506" t="s">
        <v>193</v>
      </c>
      <c r="C41" s="507"/>
      <c r="D41" s="507"/>
      <c r="E41" s="507"/>
      <c r="F41" s="212">
        <f>F32+F34+F37+F38+F39</f>
        <v>0</v>
      </c>
    </row>
    <row r="42" spans="1:8" ht="31.5" customHeight="1" x14ac:dyDescent="0.35">
      <c r="A42" s="514" t="s">
        <v>159</v>
      </c>
      <c r="B42" s="514"/>
      <c r="C42" s="508" t="s">
        <v>197</v>
      </c>
      <c r="D42" s="509"/>
      <c r="E42" s="510"/>
      <c r="F42" s="211">
        <f>E16-F41</f>
        <v>0</v>
      </c>
    </row>
    <row r="43" spans="1:8" ht="31.5" customHeight="1" x14ac:dyDescent="0.35">
      <c r="A43" s="515" t="s">
        <v>111</v>
      </c>
      <c r="B43" s="516"/>
      <c r="C43" s="511" t="s">
        <v>129</v>
      </c>
      <c r="D43" s="512"/>
      <c r="E43" s="513"/>
      <c r="F43" s="210">
        <f>'Budget Justification'!A409</f>
        <v>0</v>
      </c>
    </row>
    <row r="44" spans="1:8" ht="31.5" customHeight="1" x14ac:dyDescent="0.35">
      <c r="A44" s="140" t="s">
        <v>160</v>
      </c>
      <c r="B44" s="103" t="s">
        <v>111</v>
      </c>
      <c r="C44" s="497" t="s">
        <v>130</v>
      </c>
      <c r="D44" s="497"/>
      <c r="E44" s="497"/>
      <c r="F44" s="209">
        <f>F42*F43</f>
        <v>0</v>
      </c>
    </row>
    <row r="45" spans="1:8" ht="31.5" customHeight="1" thickBot="1" x14ac:dyDescent="0.4">
      <c r="A45" s="498" t="s">
        <v>135</v>
      </c>
      <c r="B45" s="499"/>
      <c r="C45" s="499"/>
      <c r="D45" s="499"/>
      <c r="E45" s="499"/>
      <c r="F45" s="500"/>
    </row>
  </sheetData>
  <sheetProtection algorithmName="SHA-512" hashValue="lDXnZA/0pb2GYuZ0myj1JfEB63z3BNyabZpCBmr2RMMkk/tGwQLstzlmUh45n1f24PuP8C/uhjqjXh+cln1Q+w==" saltValue="R4Y1q0h8/a+S5WLVULKyeg==" spinCount="100000" sheet="1" formatCells="0" formatRows="0" selectLockedCells="1"/>
  <mergeCells count="55">
    <mergeCell ref="C1:F1"/>
    <mergeCell ref="B7:F7"/>
    <mergeCell ref="B2:F2"/>
    <mergeCell ref="C3:F3"/>
    <mergeCell ref="C4:F4"/>
    <mergeCell ref="C5:F5"/>
    <mergeCell ref="B6:F6"/>
    <mergeCell ref="B8:D8"/>
    <mergeCell ref="E8:F8"/>
    <mergeCell ref="B9:D9"/>
    <mergeCell ref="E9:F9"/>
    <mergeCell ref="B10:D10"/>
    <mergeCell ref="E10:F10"/>
    <mergeCell ref="B11:D11"/>
    <mergeCell ref="E11:F11"/>
    <mergeCell ref="B13:D13"/>
    <mergeCell ref="E13:F13"/>
    <mergeCell ref="B14:D14"/>
    <mergeCell ref="E14:F14"/>
    <mergeCell ref="B12:D12"/>
    <mergeCell ref="E12:F12"/>
    <mergeCell ref="C25:D25"/>
    <mergeCell ref="B15:D15"/>
    <mergeCell ref="E15:F15"/>
    <mergeCell ref="B16:D16"/>
    <mergeCell ref="E16:F16"/>
    <mergeCell ref="B17:F17"/>
    <mergeCell ref="B19:F19"/>
    <mergeCell ref="B20:F20"/>
    <mergeCell ref="C21:D21"/>
    <mergeCell ref="C22:D22"/>
    <mergeCell ref="C23:D23"/>
    <mergeCell ref="C24:D24"/>
    <mergeCell ref="C38:D38"/>
    <mergeCell ref="C26:D26"/>
    <mergeCell ref="C27:D27"/>
    <mergeCell ref="C28:D28"/>
    <mergeCell ref="C29:D29"/>
    <mergeCell ref="C30:D30"/>
    <mergeCell ref="C31:D31"/>
    <mergeCell ref="B33:F33"/>
    <mergeCell ref="B34:D34"/>
    <mergeCell ref="B35:F35"/>
    <mergeCell ref="B36:F36"/>
    <mergeCell ref="C37:D37"/>
    <mergeCell ref="B32:E32"/>
    <mergeCell ref="C44:E44"/>
    <mergeCell ref="A45:F45"/>
    <mergeCell ref="C39:D39"/>
    <mergeCell ref="B40:F40"/>
    <mergeCell ref="B41:E41"/>
    <mergeCell ref="C42:E42"/>
    <mergeCell ref="C43:E43"/>
    <mergeCell ref="A42:B42"/>
    <mergeCell ref="A43:B43"/>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9163-46CC-4986-A72A-47D645B4185D}">
  <dimension ref="A1:A11"/>
  <sheetViews>
    <sheetView workbookViewId="0">
      <selection activeCell="A7" sqref="A7"/>
    </sheetView>
  </sheetViews>
  <sheetFormatPr defaultRowHeight="14.5" x14ac:dyDescent="0.35"/>
  <cols>
    <col min="1" max="1" width="227.26953125" customWidth="1"/>
    <col min="2" max="2" width="92.7265625" customWidth="1"/>
  </cols>
  <sheetData>
    <row r="1" spans="1:1" x14ac:dyDescent="0.35">
      <c r="A1" t="s">
        <v>131</v>
      </c>
    </row>
    <row r="3" spans="1:1" x14ac:dyDescent="0.35">
      <c r="A3" t="s">
        <v>132</v>
      </c>
    </row>
    <row r="5" spans="1:1" x14ac:dyDescent="0.35">
      <c r="A5" t="s">
        <v>174</v>
      </c>
    </row>
    <row r="7" spans="1:1" x14ac:dyDescent="0.35">
      <c r="A7" t="s">
        <v>168</v>
      </c>
    </row>
    <row r="9" spans="1:1" x14ac:dyDescent="0.35">
      <c r="A9" t="s">
        <v>133</v>
      </c>
    </row>
    <row r="11" spans="1:1" x14ac:dyDescent="0.35">
      <c r="A11"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7397-5BD7-4BA3-8C4F-D57B3F9DEB3D}">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Justification</vt:lpstr>
      <vt:lpstr>Sheet1</vt:lpstr>
      <vt:lpstr>MTDC</vt:lpstr>
      <vt:lpstr>Data</vt:lpstr>
      <vt:lpstr>Sheet3</vt:lpstr>
      <vt:lpstr>'Budget Justification'!Print_Area</vt:lpstr>
      <vt:lpstr>MTDC!Print_Area</vt:lpstr>
      <vt:lpstr>Square_Feet</vt:lpstr>
    </vt:vector>
  </TitlesOfParts>
  <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Hensler, Jeanette (DCH)</dc:creator>
  <cp:keywords/>
  <dc:description/>
  <cp:lastModifiedBy>Baker, Shelley (DBH)</cp:lastModifiedBy>
  <cp:revision/>
  <cp:lastPrinted>2025-10-28T20:10:02Z</cp:lastPrinted>
  <dcterms:created xsi:type="dcterms:W3CDTF">2015-05-13T18:52:26Z</dcterms:created>
  <dcterms:modified xsi:type="dcterms:W3CDTF">2026-07-08T20:09:20Z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